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0521220\Desktop\"/>
    </mc:Choice>
  </mc:AlternateContent>
  <xr:revisionPtr revIDLastSave="0" documentId="13_ncr:1_{C98C0CE3-35EE-47B5-AAC5-33873B66E25A}" xr6:coauthVersionLast="47" xr6:coauthVersionMax="47" xr10:uidLastSave="{00000000-0000-0000-0000-000000000000}"/>
  <bookViews>
    <workbookView xWindow="-120" yWindow="-120" windowWidth="20730" windowHeight="11040" activeTab="5" xr2:uid="{00000000-000D-0000-FFFF-FFFF00000000}"/>
  </bookViews>
  <sheets>
    <sheet name="使い方" sheetId="6" r:id="rId1"/>
    <sheet name="基本データ" sheetId="2" r:id="rId2"/>
    <sheet name="7.26選手権予選" sheetId="4" r:id="rId3"/>
    <sheet name="8.2全日予選" sheetId="1" r:id="rId4"/>
    <sheet name="2.14小中学年別予選" sheetId="3" r:id="rId5"/>
    <sheet name="直接入力用" sheetId="7" r:id="rId6"/>
  </sheets>
  <definedNames>
    <definedName name="_xlnm.Print_Area" localSheetId="4">'2.14小中学年別予選'!$A$1:$M$37</definedName>
    <definedName name="_xlnm.Print_Area" localSheetId="2">'7.26選手権予選'!$A$1:$M$37</definedName>
    <definedName name="_xlnm.Print_Area" localSheetId="3">'8.2全日予選'!$A$1:$M$37</definedName>
    <definedName name="_xlnm.Print_Area" localSheetId="1">基本データ!$A$1:$K$41</definedName>
    <definedName name="_xlnm.Print_Area" localSheetId="0">使い方!$A$1:$N$41</definedName>
    <definedName name="_xlnm.Print_Area" localSheetId="5">直接入力用!$A$1:$M$37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2" l="1"/>
  <c r="F41" i="2"/>
  <c r="F40" i="2"/>
  <c r="F39" i="2"/>
  <c r="F38" i="2"/>
  <c r="F37" i="2"/>
  <c r="F36" i="2"/>
  <c r="F35" i="2"/>
  <c r="K30" i="7" l="1"/>
  <c r="L30" i="7" s="1"/>
  <c r="K29" i="7"/>
  <c r="L29" i="7" s="1"/>
  <c r="K28" i="7"/>
  <c r="L28" i="7" s="1"/>
  <c r="E34" i="1"/>
  <c r="E35" i="1"/>
  <c r="I15" i="1"/>
  <c r="D9" i="4"/>
  <c r="E15" i="4"/>
  <c r="B15" i="4"/>
  <c r="D11" i="1"/>
  <c r="D9" i="1"/>
  <c r="I23" i="1"/>
  <c r="K11" i="3"/>
  <c r="K9" i="3"/>
  <c r="A26" i="3" s="1"/>
  <c r="D11" i="3"/>
  <c r="D9" i="3"/>
  <c r="I15" i="3"/>
  <c r="M24" i="7"/>
  <c r="F24" i="7"/>
  <c r="M23" i="7"/>
  <c r="F23" i="7"/>
  <c r="M22" i="7"/>
  <c r="F22" i="7"/>
  <c r="M21" i="7"/>
  <c r="F21" i="7"/>
  <c r="M20" i="7"/>
  <c r="F20" i="7"/>
  <c r="M19" i="7"/>
  <c r="F19" i="7"/>
  <c r="M18" i="7"/>
  <c r="F18" i="7"/>
  <c r="M17" i="7"/>
  <c r="F17" i="7"/>
  <c r="M16" i="7"/>
  <c r="F16" i="7"/>
  <c r="M15" i="7"/>
  <c r="F15" i="7"/>
  <c r="F41" i="6"/>
  <c r="F40" i="6"/>
  <c r="F38" i="6"/>
  <c r="F37" i="6"/>
  <c r="F36" i="6"/>
  <c r="F35" i="6"/>
  <c r="F34" i="6"/>
  <c r="K31" i="7" l="1"/>
  <c r="L31" i="7" s="1"/>
  <c r="L32" i="7" s="1"/>
  <c r="H13" i="3"/>
  <c r="A13" i="3"/>
  <c r="E16" i="4" l="1"/>
  <c r="E17" i="4"/>
  <c r="E18" i="4"/>
  <c r="E19" i="4"/>
  <c r="E20" i="4"/>
  <c r="E21" i="4"/>
  <c r="L16" i="4" l="1"/>
  <c r="M16" i="4" s="1"/>
  <c r="L17" i="4"/>
  <c r="M17" i="4" s="1"/>
  <c r="L18" i="4"/>
  <c r="M18" i="4" s="1"/>
  <c r="L19" i="4"/>
  <c r="M19" i="4" s="1"/>
  <c r="L20" i="4"/>
  <c r="M20" i="4" s="1"/>
  <c r="L21" i="4"/>
  <c r="M21" i="4" s="1"/>
  <c r="L22" i="4"/>
  <c r="M22" i="4" s="1"/>
  <c r="L23" i="4"/>
  <c r="M23" i="4" s="1"/>
  <c r="L24" i="4"/>
  <c r="M24" i="4" s="1"/>
  <c r="I16" i="4"/>
  <c r="I17" i="4"/>
  <c r="I18" i="4"/>
  <c r="I19" i="4"/>
  <c r="I20" i="4"/>
  <c r="I21" i="4"/>
  <c r="I22" i="4"/>
  <c r="I23" i="4"/>
  <c r="I24" i="4"/>
  <c r="L15" i="4"/>
  <c r="M15" i="4" s="1"/>
  <c r="I15" i="4"/>
  <c r="F18" i="4"/>
  <c r="F19" i="4"/>
  <c r="F20" i="4"/>
  <c r="F21" i="4"/>
  <c r="E22" i="4"/>
  <c r="F22" i="4" s="1"/>
  <c r="E23" i="4"/>
  <c r="F23" i="4" s="1"/>
  <c r="E24" i="4"/>
  <c r="F24" i="4" s="1"/>
  <c r="B16" i="4"/>
  <c r="B17" i="4"/>
  <c r="B18" i="4"/>
  <c r="B19" i="4"/>
  <c r="B20" i="4"/>
  <c r="B21" i="4"/>
  <c r="B22" i="4"/>
  <c r="B23" i="4"/>
  <c r="B24" i="4"/>
  <c r="F15" i="4"/>
  <c r="F17" i="4"/>
  <c r="F16" i="4"/>
  <c r="K11" i="4"/>
  <c r="D11" i="4"/>
  <c r="K9" i="4"/>
  <c r="B19" i="1"/>
  <c r="E29" i="1"/>
  <c r="E30" i="1"/>
  <c r="E31" i="1"/>
  <c r="E32" i="1"/>
  <c r="E33" i="1"/>
  <c r="E28" i="1"/>
  <c r="B29" i="1"/>
  <c r="B30" i="1"/>
  <c r="B31" i="1"/>
  <c r="B32" i="1"/>
  <c r="B33" i="1"/>
  <c r="B34" i="1"/>
  <c r="B35" i="1"/>
  <c r="I16" i="3"/>
  <c r="I17" i="3"/>
  <c r="I18" i="3"/>
  <c r="I19" i="3"/>
  <c r="I20" i="3"/>
  <c r="I21" i="3"/>
  <c r="I22" i="3"/>
  <c r="I23" i="3"/>
  <c r="I24" i="3"/>
  <c r="L16" i="3"/>
  <c r="L17" i="3"/>
  <c r="L18" i="3"/>
  <c r="L19" i="3"/>
  <c r="L20" i="3"/>
  <c r="L21" i="3"/>
  <c r="L22" i="3"/>
  <c r="L23" i="3"/>
  <c r="L24" i="3"/>
  <c r="L15" i="3"/>
  <c r="E16" i="3"/>
  <c r="E17" i="3"/>
  <c r="E18" i="3"/>
  <c r="E19" i="3"/>
  <c r="E20" i="3"/>
  <c r="E21" i="3"/>
  <c r="E22" i="3"/>
  <c r="E23" i="3"/>
  <c r="E24" i="3"/>
  <c r="E15" i="3"/>
  <c r="L16" i="1"/>
  <c r="L17" i="1"/>
  <c r="L18" i="1"/>
  <c r="L19" i="1"/>
  <c r="L20" i="1"/>
  <c r="L21" i="1"/>
  <c r="L22" i="1"/>
  <c r="L23" i="1"/>
  <c r="L24" i="1"/>
  <c r="L15" i="1"/>
  <c r="E16" i="1"/>
  <c r="E17" i="1"/>
  <c r="E18" i="1"/>
  <c r="E19" i="1"/>
  <c r="E20" i="1"/>
  <c r="E21" i="1"/>
  <c r="E22" i="1"/>
  <c r="E23" i="1"/>
  <c r="E24" i="1"/>
  <c r="E15" i="1"/>
  <c r="A26" i="4" l="1"/>
  <c r="A13" i="4"/>
  <c r="H13" i="4"/>
  <c r="K28" i="4"/>
  <c r="K29" i="4"/>
  <c r="L29" i="4" s="1"/>
  <c r="K29" i="3"/>
  <c r="L29" i="3" s="1"/>
  <c r="B28" i="1"/>
  <c r="K30" i="1" s="1"/>
  <c r="B17" i="3"/>
  <c r="B18" i="3"/>
  <c r="B19" i="3"/>
  <c r="B20" i="3"/>
  <c r="B21" i="3"/>
  <c r="B22" i="3"/>
  <c r="B23" i="3"/>
  <c r="B24" i="3"/>
  <c r="B15" i="3"/>
  <c r="B16" i="3"/>
  <c r="B15" i="1"/>
  <c r="B16" i="1"/>
  <c r="B17" i="1"/>
  <c r="B18" i="1"/>
  <c r="K9" i="1"/>
  <c r="A26" i="1" s="1"/>
  <c r="M24" i="3"/>
  <c r="F24" i="3"/>
  <c r="M23" i="3"/>
  <c r="F23" i="3"/>
  <c r="M22" i="3"/>
  <c r="F22" i="3"/>
  <c r="M21" i="3"/>
  <c r="F21" i="3"/>
  <c r="M20" i="3"/>
  <c r="F20" i="3"/>
  <c r="M19" i="3"/>
  <c r="F19" i="3"/>
  <c r="M18" i="3"/>
  <c r="F18" i="3"/>
  <c r="M17" i="3"/>
  <c r="F17" i="3"/>
  <c r="M16" i="3"/>
  <c r="F16" i="3"/>
  <c r="M15" i="3"/>
  <c r="F15" i="3"/>
  <c r="H13" i="1" l="1"/>
  <c r="A13" i="1"/>
  <c r="L28" i="4"/>
  <c r="K31" i="4"/>
  <c r="L31" i="4" s="1"/>
  <c r="K28" i="3"/>
  <c r="L28" i="3" s="1"/>
  <c r="L32" i="3" s="1"/>
  <c r="F17" i="1"/>
  <c r="F19" i="1"/>
  <c r="F20" i="1"/>
  <c r="F21" i="1"/>
  <c r="F23" i="1"/>
  <c r="F24" i="1"/>
  <c r="B20" i="1"/>
  <c r="B21" i="1"/>
  <c r="B22" i="1"/>
  <c r="B23" i="1"/>
  <c r="B24" i="1"/>
  <c r="F15" i="1"/>
  <c r="F18" i="1"/>
  <c r="F22" i="1"/>
  <c r="F16" i="1"/>
  <c r="L32" i="4" l="1"/>
  <c r="K28" i="1"/>
  <c r="M16" i="1"/>
  <c r="M17" i="1"/>
  <c r="M18" i="1"/>
  <c r="M19" i="1"/>
  <c r="M20" i="1"/>
  <c r="M21" i="1"/>
  <c r="M22" i="1"/>
  <c r="M23" i="1"/>
  <c r="M24" i="1"/>
  <c r="M15" i="1"/>
  <c r="I16" i="1"/>
  <c r="I17" i="1"/>
  <c r="I18" i="1"/>
  <c r="I19" i="1"/>
  <c r="I20" i="1"/>
  <c r="I21" i="1"/>
  <c r="I22" i="1"/>
  <c r="I24" i="1"/>
  <c r="K29" i="1" l="1"/>
  <c r="L29" i="1" s="1"/>
  <c r="L30" i="1"/>
  <c r="L28" i="1"/>
  <c r="K11" i="1"/>
  <c r="K31" i="1" l="1"/>
  <c r="L31" i="1" s="1"/>
  <c r="L32" i="1" s="1"/>
</calcChain>
</file>

<file path=xl/sharedStrings.xml><?xml version="1.0" encoding="utf-8"?>
<sst xmlns="http://schemas.openxmlformats.org/spreadsheetml/2006/main" count="272" uniqueCount="102">
  <si>
    <t>大会名</t>
    <rPh sb="0" eb="2">
      <t>タイカイ</t>
    </rPh>
    <rPh sb="2" eb="3">
      <t>メイ</t>
    </rPh>
    <phoneticPr fontId="3"/>
  </si>
  <si>
    <t>上記大会へ申し込みます。なお、大会参加料は当日受付にて支払います。</t>
    <rPh sb="15" eb="17">
      <t>タイカイ</t>
    </rPh>
    <rPh sb="17" eb="20">
      <t>サンカリョウ</t>
    </rPh>
    <rPh sb="21" eb="23">
      <t>トウジツ</t>
    </rPh>
    <rPh sb="23" eb="25">
      <t>ウケツケ</t>
    </rPh>
    <rPh sb="27" eb="29">
      <t>シハラ</t>
    </rPh>
    <phoneticPr fontId="1"/>
  </si>
  <si>
    <t>No.</t>
    <phoneticPr fontId="3"/>
  </si>
  <si>
    <t>生年月日</t>
    <rPh sb="0" eb="2">
      <t>セイネン</t>
    </rPh>
    <rPh sb="2" eb="4">
      <t>ガッピ</t>
    </rPh>
    <phoneticPr fontId="3"/>
  </si>
  <si>
    <t>大会年齢</t>
    <rPh sb="0" eb="2">
      <t>タイカイ</t>
    </rPh>
    <rPh sb="2" eb="4">
      <t>ネンレイ</t>
    </rPh>
    <phoneticPr fontId="3"/>
  </si>
  <si>
    <t>宇和島支部・愛媛県卓球協会御中</t>
    <rPh sb="0" eb="3">
      <t>ウワジマ</t>
    </rPh>
    <rPh sb="3" eb="5">
      <t>シブ</t>
    </rPh>
    <rPh sb="6" eb="9">
      <t>エヒメケン</t>
    </rPh>
    <rPh sb="9" eb="11">
      <t>タッキュウ</t>
    </rPh>
    <rPh sb="11" eb="13">
      <t>キョウカイ</t>
    </rPh>
    <rPh sb="13" eb="15">
      <t>オンチュウ</t>
    </rPh>
    <phoneticPr fontId="3"/>
  </si>
  <si>
    <t>13歳以下シングルス</t>
    <rPh sb="2" eb="3">
      <t>サイ</t>
    </rPh>
    <rPh sb="3" eb="5">
      <t>イカ</t>
    </rPh>
    <phoneticPr fontId="1"/>
  </si>
  <si>
    <t>全日本卓球選手権大会(カデット以下の部)宇和島支部予選会</t>
    <rPh sb="0" eb="3">
      <t>ゼンニッポン</t>
    </rPh>
    <rPh sb="3" eb="5">
      <t>タッキュウ</t>
    </rPh>
    <rPh sb="5" eb="8">
      <t>センシュケン</t>
    </rPh>
    <rPh sb="8" eb="10">
      <t>タイカイ</t>
    </rPh>
    <rPh sb="15" eb="17">
      <t>イカ</t>
    </rPh>
    <rPh sb="18" eb="19">
      <t>ブ</t>
    </rPh>
    <rPh sb="20" eb="23">
      <t>ウワジマ</t>
    </rPh>
    <rPh sb="23" eb="25">
      <t>シブ</t>
    </rPh>
    <rPh sb="25" eb="27">
      <t>ヨセン</t>
    </rPh>
    <rPh sb="27" eb="28">
      <t>カイ</t>
    </rPh>
    <phoneticPr fontId="1"/>
  </si>
  <si>
    <t>14歳以下シングルス</t>
    <rPh sb="2" eb="3">
      <t>サイ</t>
    </rPh>
    <rPh sb="3" eb="5">
      <t>イカ</t>
    </rPh>
    <phoneticPr fontId="1"/>
  </si>
  <si>
    <t>ダブルス</t>
    <phoneticPr fontId="1"/>
  </si>
  <si>
    <t>チーム名</t>
    <rPh sb="3" eb="4">
      <t>メイ</t>
    </rPh>
    <phoneticPr fontId="1"/>
  </si>
  <si>
    <t>男・女</t>
    <rPh sb="0" eb="1">
      <t>オトコ</t>
    </rPh>
    <rPh sb="2" eb="3">
      <t>オンナ</t>
    </rPh>
    <phoneticPr fontId="1"/>
  </si>
  <si>
    <t>申込責任者</t>
    <rPh sb="0" eb="2">
      <t>モウシコミ</t>
    </rPh>
    <rPh sb="2" eb="5">
      <t>セキニンシャ</t>
    </rPh>
    <phoneticPr fontId="1"/>
  </si>
  <si>
    <t>緊急連絡先</t>
    <rPh sb="0" eb="2">
      <t>キンキュウ</t>
    </rPh>
    <rPh sb="2" eb="5">
      <t>レンラクサキ</t>
    </rPh>
    <phoneticPr fontId="1"/>
  </si>
  <si>
    <t>№1</t>
    <phoneticPr fontId="1"/>
  </si>
  <si>
    <t>申込日</t>
    <rPh sb="0" eb="2">
      <t>モウシコミ</t>
    </rPh>
    <rPh sb="2" eb="3">
      <t>ビ</t>
    </rPh>
    <phoneticPr fontId="1"/>
  </si>
  <si>
    <t>氏　　名</t>
    <rPh sb="0" eb="1">
      <t>ウジ</t>
    </rPh>
    <rPh sb="3" eb="4">
      <t>メイ</t>
    </rPh>
    <phoneticPr fontId="3"/>
  </si>
  <si>
    <t>氏　　名</t>
    <rPh sb="0" eb="1">
      <t>ウジ</t>
    </rPh>
    <rPh sb="3" eb="4">
      <t>メイ</t>
    </rPh>
    <phoneticPr fontId="1"/>
  </si>
  <si>
    <t>備　　考</t>
    <rPh sb="0" eb="1">
      <t>ビ</t>
    </rPh>
    <rPh sb="3" eb="4">
      <t>コウ</t>
    </rPh>
    <phoneticPr fontId="1"/>
  </si>
  <si>
    <t>参加料内訳（２枚以上の場合は１枚目に集約してください）</t>
    <rPh sb="0" eb="3">
      <t>サンカリョウ</t>
    </rPh>
    <rPh sb="3" eb="5">
      <t>ウチワケ</t>
    </rPh>
    <rPh sb="7" eb="8">
      <t>マイ</t>
    </rPh>
    <rPh sb="8" eb="10">
      <t>イジョウ</t>
    </rPh>
    <rPh sb="11" eb="13">
      <t>バアイ</t>
    </rPh>
    <rPh sb="15" eb="17">
      <t>マイメ</t>
    </rPh>
    <rPh sb="18" eb="20">
      <t>シュウヤク</t>
    </rPh>
    <phoneticPr fontId="3"/>
  </si>
  <si>
    <t>種　目</t>
    <rPh sb="0" eb="1">
      <t>シュ</t>
    </rPh>
    <rPh sb="2" eb="3">
      <t>メ</t>
    </rPh>
    <phoneticPr fontId="3"/>
  </si>
  <si>
    <t>単価</t>
    <rPh sb="0" eb="2">
      <t>タンカ</t>
    </rPh>
    <phoneticPr fontId="3"/>
  </si>
  <si>
    <t>参加数</t>
    <rPh sb="0" eb="3">
      <t>サンカスウ</t>
    </rPh>
    <phoneticPr fontId="3"/>
  </si>
  <si>
    <t>計</t>
    <rPh sb="0" eb="1">
      <t>ケイ</t>
    </rPh>
    <phoneticPr fontId="3"/>
  </si>
  <si>
    <t xml:space="preserve"> シングルス１年</t>
    <rPh sb="7" eb="8">
      <t>ネン</t>
    </rPh>
    <phoneticPr fontId="3"/>
  </si>
  <si>
    <t xml:space="preserve"> シングルス２年</t>
    <rPh sb="7" eb="8">
      <t>ネン</t>
    </rPh>
    <phoneticPr fontId="3"/>
  </si>
  <si>
    <t xml:space="preserve"> ダブルス</t>
    <phoneticPr fontId="3"/>
  </si>
  <si>
    <t>冷房費</t>
    <rPh sb="0" eb="3">
      <t>レイボウヒ</t>
    </rPh>
    <phoneticPr fontId="3"/>
  </si>
  <si>
    <t>選手権</t>
    <rPh sb="0" eb="3">
      <t>センシュケン</t>
    </rPh>
    <phoneticPr fontId="1"/>
  </si>
  <si>
    <t>全日</t>
    <rPh sb="0" eb="2">
      <t>ゼンニチ</t>
    </rPh>
    <phoneticPr fontId="1"/>
  </si>
  <si>
    <t>学年別</t>
    <rPh sb="0" eb="3">
      <t>ガクネンベツ</t>
    </rPh>
    <phoneticPr fontId="1"/>
  </si>
  <si>
    <t>２　　年</t>
    <rPh sb="3" eb="4">
      <t>ネン</t>
    </rPh>
    <phoneticPr fontId="1"/>
  </si>
  <si>
    <t>※大会年齢は</t>
    <rPh sb="1" eb="3">
      <t>タイカイ</t>
    </rPh>
    <rPh sb="3" eb="5">
      <t>ネンレイ</t>
    </rPh>
    <phoneticPr fontId="1"/>
  </si>
  <si>
    <t>時の年齢となります。中１には13、中２には14が入っているはずです。</t>
    <rPh sb="0" eb="1">
      <t>ジ</t>
    </rPh>
    <rPh sb="2" eb="4">
      <t>ネンレイ</t>
    </rPh>
    <rPh sb="10" eb="11">
      <t>チュウ</t>
    </rPh>
    <rPh sb="17" eb="18">
      <t>チュウ</t>
    </rPh>
    <rPh sb="24" eb="25">
      <t>ハイ</t>
    </rPh>
    <phoneticPr fontId="1"/>
  </si>
  <si>
    <t>１　　年</t>
    <rPh sb="3" eb="4">
      <t>ネン</t>
    </rPh>
    <phoneticPr fontId="1"/>
  </si>
  <si>
    <t>愛媛県小中学年別卓球大会宇和島支部予選会</t>
    <rPh sb="0" eb="3">
      <t>エヒメケン</t>
    </rPh>
    <rPh sb="3" eb="5">
      <t>ショウチュウ</t>
    </rPh>
    <rPh sb="5" eb="8">
      <t>ガクネンベツ</t>
    </rPh>
    <rPh sb="8" eb="10">
      <t>タッキュウ</t>
    </rPh>
    <rPh sb="10" eb="12">
      <t>タイカイ</t>
    </rPh>
    <rPh sb="12" eb="15">
      <t>ウワジマ</t>
    </rPh>
    <rPh sb="15" eb="17">
      <t>シブ</t>
    </rPh>
    <rPh sb="17" eb="19">
      <t>ヨセン</t>
    </rPh>
    <rPh sb="19" eb="20">
      <t>カイ</t>
    </rPh>
    <phoneticPr fontId="1"/>
  </si>
  <si>
    <t>冷房費</t>
    <rPh sb="0" eb="2">
      <t>レイボウ</t>
    </rPh>
    <rPh sb="2" eb="3">
      <t>ヒ</t>
    </rPh>
    <phoneticPr fontId="3"/>
  </si>
  <si>
    <t>女</t>
  </si>
  <si>
    <t>学年</t>
    <rPh sb="0" eb="2">
      <t>ガクネン</t>
    </rPh>
    <phoneticPr fontId="1"/>
  </si>
  <si>
    <t>選手№</t>
    <rPh sb="0" eb="2">
      <t>センシュ</t>
    </rPh>
    <phoneticPr fontId="1"/>
  </si>
  <si>
    <t>備考</t>
    <rPh sb="0" eb="2">
      <t>ビコウ</t>
    </rPh>
    <phoneticPr fontId="1"/>
  </si>
  <si>
    <t>南愛媛卓球連盟会長　武内　和也</t>
    <rPh sb="0" eb="1">
      <t>ミナミ</t>
    </rPh>
    <rPh sb="1" eb="3">
      <t>エヒメ</t>
    </rPh>
    <rPh sb="3" eb="5">
      <t>タッキュウ</t>
    </rPh>
    <rPh sb="5" eb="7">
      <t>レンメイ</t>
    </rPh>
    <rPh sb="7" eb="9">
      <t>カイチョウ</t>
    </rPh>
    <rPh sb="10" eb="12">
      <t>タケウチ</t>
    </rPh>
    <rPh sb="13" eb="15">
      <t>カズヤ</t>
    </rPh>
    <phoneticPr fontId="1"/>
  </si>
  <si>
    <t>領　収　書</t>
    <rPh sb="0" eb="1">
      <t>リョウ</t>
    </rPh>
    <rPh sb="2" eb="3">
      <t>オサム</t>
    </rPh>
    <rPh sb="4" eb="5">
      <t>ショ</t>
    </rPh>
    <phoneticPr fontId="1"/>
  </si>
  <si>
    <t>大会参加費として上記金額を領収いたしました</t>
    <rPh sb="0" eb="2">
      <t>タイカイ</t>
    </rPh>
    <rPh sb="2" eb="4">
      <t>サンカ</t>
    </rPh>
    <rPh sb="4" eb="5">
      <t>ヒ</t>
    </rPh>
    <rPh sb="8" eb="10">
      <t>ジョウキ</t>
    </rPh>
    <rPh sb="10" eb="12">
      <t>キンガク</t>
    </rPh>
    <rPh sb="13" eb="15">
      <t>リョウシュウ</t>
    </rPh>
    <phoneticPr fontId="1"/>
  </si>
  <si>
    <t>※会長印なき場合は無効</t>
    <rPh sb="1" eb="3">
      <t>カイチョウ</t>
    </rPh>
    <rPh sb="3" eb="4">
      <t>イン</t>
    </rPh>
    <rPh sb="6" eb="8">
      <t>バアイ</t>
    </rPh>
    <rPh sb="9" eb="11">
      <t>ムコウ</t>
    </rPh>
    <phoneticPr fontId="1"/>
  </si>
  <si>
    <t>合　計</t>
    <rPh sb="0" eb="1">
      <t>ア</t>
    </rPh>
    <rPh sb="2" eb="3">
      <t>ケイ</t>
    </rPh>
    <phoneticPr fontId="3"/>
  </si>
  <si>
    <t>愛媛県卓球選手権大会宇和島支部予選会</t>
    <rPh sb="0" eb="3">
      <t>エヒメケン</t>
    </rPh>
    <rPh sb="3" eb="5">
      <t>タッキュウ</t>
    </rPh>
    <rPh sb="5" eb="8">
      <t>センシュケン</t>
    </rPh>
    <rPh sb="8" eb="10">
      <t>タイカイ</t>
    </rPh>
    <rPh sb="10" eb="13">
      <t>ウワジマ</t>
    </rPh>
    <rPh sb="13" eb="15">
      <t>シブ</t>
    </rPh>
    <rPh sb="15" eb="17">
      <t>ヨセン</t>
    </rPh>
    <rPh sb="17" eb="18">
      <t>カイ</t>
    </rPh>
    <phoneticPr fontId="1"/>
  </si>
  <si>
    <t>〇〇〇-△△△△-□□□□</t>
    <phoneticPr fontId="1"/>
  </si>
  <si>
    <t>宇和島中学校</t>
    <rPh sb="0" eb="3">
      <t>ウワジマ</t>
    </rPh>
    <rPh sb="3" eb="6">
      <t>チュウガッコウ</t>
    </rPh>
    <phoneticPr fontId="1"/>
  </si>
  <si>
    <t>●●　●●</t>
    <phoneticPr fontId="1"/>
  </si>
  <si>
    <t>吉田　みかん</t>
    <rPh sb="0" eb="2">
      <t>ヨシダ</t>
    </rPh>
    <phoneticPr fontId="1"/>
  </si>
  <si>
    <t>城東　一子</t>
    <rPh sb="0" eb="2">
      <t>ジョウトウ</t>
    </rPh>
    <rPh sb="3" eb="4">
      <t>イチ</t>
    </rPh>
    <rPh sb="4" eb="5">
      <t>コ</t>
    </rPh>
    <phoneticPr fontId="1"/>
  </si>
  <si>
    <t>城北　二美</t>
    <rPh sb="0" eb="2">
      <t>ジョウホク</t>
    </rPh>
    <rPh sb="3" eb="4">
      <t>フタ</t>
    </rPh>
    <rPh sb="4" eb="5">
      <t>ビ</t>
    </rPh>
    <phoneticPr fontId="1"/>
  </si>
  <si>
    <t>城南　三津子</t>
    <rPh sb="0" eb="2">
      <t>ジョウナン</t>
    </rPh>
    <rPh sb="3" eb="6">
      <t>ミツコ</t>
    </rPh>
    <phoneticPr fontId="1"/>
  </si>
  <si>
    <t>三間　米子</t>
    <rPh sb="0" eb="2">
      <t>ミマ</t>
    </rPh>
    <rPh sb="3" eb="5">
      <t>ヨネコ</t>
    </rPh>
    <phoneticPr fontId="1"/>
  </si>
  <si>
    <t>津島　真珠</t>
    <rPh sb="0" eb="2">
      <t>ツシマ</t>
    </rPh>
    <rPh sb="3" eb="5">
      <t>シンジュ</t>
    </rPh>
    <phoneticPr fontId="1"/>
  </si>
  <si>
    <t>城辺　鰤子</t>
    <rPh sb="0" eb="2">
      <t>ジョウヘン</t>
    </rPh>
    <rPh sb="3" eb="4">
      <t>ブリ</t>
    </rPh>
    <rPh sb="4" eb="5">
      <t>コ</t>
    </rPh>
    <phoneticPr fontId="1"/>
  </si>
  <si>
    <t>鬼北　広美</t>
    <rPh sb="0" eb="2">
      <t>キホク</t>
    </rPh>
    <rPh sb="3" eb="5">
      <t>ヒロミ</t>
    </rPh>
    <phoneticPr fontId="1"/>
  </si>
  <si>
    <t>宇南　中等</t>
    <rPh sb="0" eb="2">
      <t>ウナン</t>
    </rPh>
    <rPh sb="3" eb="5">
      <t>チュウトウ</t>
    </rPh>
    <phoneticPr fontId="1"/>
  </si>
  <si>
    <t>御荘　柑</t>
    <rPh sb="0" eb="2">
      <t>ミショウ</t>
    </rPh>
    <rPh sb="3" eb="4">
      <t>カン</t>
    </rPh>
    <phoneticPr fontId="1"/>
  </si>
  <si>
    <t>宇和島　花子</t>
    <rPh sb="0" eb="3">
      <t>ウワジマ</t>
    </rPh>
    <rPh sb="4" eb="6">
      <t>ハナコ</t>
    </rPh>
    <phoneticPr fontId="1"/>
  </si>
  <si>
    <t>宇和海　華子</t>
    <rPh sb="0" eb="2">
      <t>ウワ</t>
    </rPh>
    <rPh sb="2" eb="3">
      <t>カイ</t>
    </rPh>
    <rPh sb="4" eb="6">
      <t>ハナコ</t>
    </rPh>
    <phoneticPr fontId="1"/>
  </si>
  <si>
    <t>鬼北　花江</t>
    <rPh sb="0" eb="2">
      <t>キホク</t>
    </rPh>
    <rPh sb="3" eb="5">
      <t>ハナエ</t>
    </rPh>
    <phoneticPr fontId="1"/>
  </si>
  <si>
    <t>愛南　華絵</t>
    <rPh sb="0" eb="2">
      <t>アイナン</t>
    </rPh>
    <rPh sb="3" eb="5">
      <t>ハナエ</t>
    </rPh>
    <phoneticPr fontId="1"/>
  </si>
  <si>
    <t>見沼　里子</t>
    <rPh sb="0" eb="2">
      <t>ミヌマ</t>
    </rPh>
    <rPh sb="3" eb="5">
      <t>サトコ</t>
    </rPh>
    <phoneticPr fontId="1"/>
  </si>
  <si>
    <t>①</t>
    <phoneticPr fontId="1"/>
  </si>
  <si>
    <t>黄色のセルを記入</t>
    <rPh sb="0" eb="2">
      <t>キイロ</t>
    </rPh>
    <rPh sb="6" eb="8">
      <t>キニュウ</t>
    </rPh>
    <phoneticPr fontId="1"/>
  </si>
  <si>
    <t>②</t>
    <phoneticPr fontId="1"/>
  </si>
  <si>
    <t>選手名簿を作成</t>
    <rPh sb="0" eb="2">
      <t>センシュ</t>
    </rPh>
    <rPh sb="2" eb="4">
      <t>メイボ</t>
    </rPh>
    <rPh sb="5" eb="7">
      <t>サクセイ</t>
    </rPh>
    <phoneticPr fontId="1"/>
  </si>
  <si>
    <t>大会参加申込書の作成</t>
    <rPh sb="0" eb="2">
      <t>タイカイ</t>
    </rPh>
    <rPh sb="2" eb="4">
      <t>サンカ</t>
    </rPh>
    <rPh sb="4" eb="7">
      <t>モウシコミショ</t>
    </rPh>
    <rPh sb="8" eb="10">
      <t>サクセイ</t>
    </rPh>
    <phoneticPr fontId="1"/>
  </si>
  <si>
    <t>このファイルの使い方</t>
    <rPh sb="7" eb="8">
      <t>ツカ</t>
    </rPh>
    <rPh sb="9" eb="10">
      <t>カタ</t>
    </rPh>
    <phoneticPr fontId="1"/>
  </si>
  <si>
    <t>③</t>
    <phoneticPr fontId="1"/>
  </si>
  <si>
    <r>
      <t>指定されたアドレスに</t>
    </r>
    <r>
      <rPr>
        <b/>
        <sz val="14"/>
        <color rgb="FFFF0000"/>
        <rFont val="ＭＳ 明朝"/>
        <family val="1"/>
        <charset val="128"/>
      </rPr>
      <t>メール送信</t>
    </r>
    <rPh sb="0" eb="2">
      <t>シテイ</t>
    </rPh>
    <rPh sb="13" eb="15">
      <t>ソウシン</t>
    </rPh>
    <phoneticPr fontId="1"/>
  </si>
  <si>
    <t>田野　学子</t>
    <rPh sb="0" eb="1">
      <t>タ</t>
    </rPh>
    <rPh sb="1" eb="2">
      <t>ノ</t>
    </rPh>
    <rPh sb="3" eb="4">
      <t>ガク</t>
    </rPh>
    <rPh sb="4" eb="5">
      <t>コ</t>
    </rPh>
    <phoneticPr fontId="1"/>
  </si>
  <si>
    <t>中学１年生シングルス</t>
    <rPh sb="0" eb="2">
      <t>チュウガク</t>
    </rPh>
    <rPh sb="3" eb="4">
      <t>ネン</t>
    </rPh>
    <rPh sb="4" eb="5">
      <t>セイ</t>
    </rPh>
    <phoneticPr fontId="1"/>
  </si>
  <si>
    <t>中学２年生シングルス</t>
    <rPh sb="0" eb="2">
      <t>チュウガク</t>
    </rPh>
    <rPh sb="3" eb="4">
      <t>ネン</t>
    </rPh>
    <rPh sb="4" eb="5">
      <t>セイ</t>
    </rPh>
    <phoneticPr fontId="1"/>
  </si>
  <si>
    <t>　緊急連絡先は携帯など、どの時間帯でも連絡のつきやすい番号をお願いします。</t>
    <rPh sb="1" eb="3">
      <t>キンキュウ</t>
    </rPh>
    <rPh sb="3" eb="6">
      <t>レンラクサキ</t>
    </rPh>
    <rPh sb="7" eb="9">
      <t>ケイタイ</t>
    </rPh>
    <rPh sb="14" eb="17">
      <t>ジカンタイ</t>
    </rPh>
    <rPh sb="19" eb="21">
      <t>レンラク</t>
    </rPh>
    <rPh sb="27" eb="29">
      <t>バンゴウ</t>
    </rPh>
    <rPh sb="31" eb="32">
      <t>ネガ</t>
    </rPh>
    <phoneticPr fontId="1"/>
  </si>
  <si>
    <r>
      <t>　氏名に他チームの選手の名前を直打ちし、備考欄にチーム名を入れてください。
　</t>
    </r>
    <r>
      <rPr>
        <b/>
        <sz val="14"/>
        <color rgb="FFFF0000"/>
        <rFont val="ＭＳ 明朝"/>
        <family val="1"/>
        <charset val="128"/>
      </rPr>
      <t>両方のチームから申し込みのないよう</t>
    </r>
    <r>
      <rPr>
        <sz val="14"/>
        <color theme="1"/>
        <rFont val="ＭＳ 明朝"/>
        <family val="1"/>
        <charset val="128"/>
      </rPr>
      <t>、上段に氏名のあるチームから申込をしてください。</t>
    </r>
    <rPh sb="1" eb="3">
      <t>シメイ</t>
    </rPh>
    <rPh sb="4" eb="5">
      <t>タ</t>
    </rPh>
    <rPh sb="9" eb="11">
      <t>センシュ</t>
    </rPh>
    <rPh sb="12" eb="14">
      <t>ナマエ</t>
    </rPh>
    <rPh sb="15" eb="17">
      <t>ジカウ</t>
    </rPh>
    <rPh sb="20" eb="22">
      <t>ビコウ</t>
    </rPh>
    <rPh sb="22" eb="23">
      <t>ラン</t>
    </rPh>
    <rPh sb="27" eb="28">
      <t>メイ</t>
    </rPh>
    <rPh sb="29" eb="30">
      <t>イ</t>
    </rPh>
    <rPh sb="39" eb="41">
      <t>リョウホウ</t>
    </rPh>
    <rPh sb="47" eb="48">
      <t>モウ</t>
    </rPh>
    <rPh sb="49" eb="50">
      <t>コ</t>
    </rPh>
    <rPh sb="57" eb="59">
      <t>ジョウダン</t>
    </rPh>
    <rPh sb="60" eb="62">
      <t>シメイ</t>
    </rPh>
    <rPh sb="70" eb="72">
      <t>モウシコミ</t>
    </rPh>
    <phoneticPr fontId="1"/>
  </si>
  <si>
    <r>
      <rPr>
        <b/>
        <sz val="16"/>
        <color rgb="FF0070C0"/>
        <rFont val="ＭＳ ゴシック"/>
        <family val="3"/>
        <charset val="128"/>
      </rPr>
      <t>※　ダブルスの申込書の作成</t>
    </r>
    <r>
      <rPr>
        <sz val="16"/>
        <color theme="1"/>
        <rFont val="ＭＳ 明朝"/>
        <family val="2"/>
        <charset val="128"/>
      </rPr>
      <t xml:space="preserve">
　全日本卓球選手権は、シングルスとダブルスの２つの部があります。シングルスとダブルスの両方にエントリーできます。</t>
    </r>
    <rPh sb="7" eb="10">
      <t>モウシコミショ</t>
    </rPh>
    <rPh sb="11" eb="13">
      <t>サクセイ</t>
    </rPh>
    <rPh sb="15" eb="18">
      <t>ゼンニッポン</t>
    </rPh>
    <rPh sb="18" eb="20">
      <t>タッキュウ</t>
    </rPh>
    <rPh sb="20" eb="23">
      <t>センシュケン</t>
    </rPh>
    <rPh sb="39" eb="40">
      <t>ブ</t>
    </rPh>
    <rPh sb="57" eb="59">
      <t>リョウホウ</t>
    </rPh>
    <phoneticPr fontId="1"/>
  </si>
  <si>
    <r>
      <t>オレンジのセルの項目にその大会時点でのチーム順位を入れます。</t>
    </r>
    <r>
      <rPr>
        <b/>
        <sz val="14"/>
        <color rgb="FFFF0000"/>
        <rFont val="ＭＳ 明朝"/>
        <family val="1"/>
        <charset val="128"/>
      </rPr>
      <t>（注）大会に参加するもののみ</t>
    </r>
    <rPh sb="8" eb="10">
      <t>コウモク</t>
    </rPh>
    <rPh sb="13" eb="15">
      <t>タイカイ</t>
    </rPh>
    <rPh sb="15" eb="17">
      <t>ジテン</t>
    </rPh>
    <rPh sb="22" eb="24">
      <t>ジュンイ</t>
    </rPh>
    <rPh sb="25" eb="26">
      <t>イ</t>
    </rPh>
    <rPh sb="30" eb="33">
      <t>チュウ</t>
    </rPh>
    <rPh sb="33" eb="35">
      <t>タイカイ</t>
    </rPh>
    <rPh sb="36" eb="38">
      <t>サンカ</t>
    </rPh>
    <phoneticPr fontId="1"/>
  </si>
  <si>
    <t>申込日を記入すれば完成です。</t>
    <rPh sb="0" eb="2">
      <t>モウシコミ</t>
    </rPh>
    <rPh sb="2" eb="3">
      <t>ビ</t>
    </rPh>
    <rPh sb="4" eb="6">
      <t>キニュウ</t>
    </rPh>
    <rPh sb="9" eb="11">
      <t>カンセイ</t>
    </rPh>
    <phoneticPr fontId="1"/>
  </si>
  <si>
    <t>　選手№は各表一番左の数字で順位の数字ではないので注意してください。入力すると選手氏名が自動で入力されます。</t>
    <rPh sb="1" eb="3">
      <t>センシュ</t>
    </rPh>
    <rPh sb="5" eb="7">
      <t>カクヒョウ</t>
    </rPh>
    <rPh sb="7" eb="9">
      <t>イチバン</t>
    </rPh>
    <rPh sb="9" eb="10">
      <t>ヒダリ</t>
    </rPh>
    <rPh sb="11" eb="13">
      <t>スウジ</t>
    </rPh>
    <rPh sb="14" eb="16">
      <t>ジュンイ</t>
    </rPh>
    <rPh sb="17" eb="19">
      <t>スウジ</t>
    </rPh>
    <rPh sb="25" eb="27">
      <t>チュウイ</t>
    </rPh>
    <rPh sb="34" eb="36">
      <t>ニュウリョク</t>
    </rPh>
    <rPh sb="39" eb="41">
      <t>センシュ</t>
    </rPh>
    <rPh sb="41" eb="43">
      <t>シメイ</t>
    </rPh>
    <rPh sb="44" eb="46">
      <t>ジドウ</t>
    </rPh>
    <rPh sb="47" eb="49">
      <t>ニュウリョク</t>
    </rPh>
    <phoneticPr fontId="1"/>
  </si>
  <si>
    <t>ランキング
(強い順)</t>
    <rPh sb="7" eb="8">
      <t>ツヨ</t>
    </rPh>
    <rPh sb="9" eb="10">
      <t>ジュン</t>
    </rPh>
    <phoneticPr fontId="3"/>
  </si>
  <si>
    <t>チーム順位(ランキング)</t>
    <rPh sb="3" eb="5">
      <t>ジュンイ</t>
    </rPh>
    <phoneticPr fontId="1"/>
  </si>
  <si>
    <t>チーム順位</t>
    <rPh sb="3" eb="5">
      <t>ジュンイ</t>
    </rPh>
    <phoneticPr fontId="1"/>
  </si>
  <si>
    <t>基本データを作成</t>
    <rPh sb="0" eb="2">
      <t>キホン</t>
    </rPh>
    <rPh sb="6" eb="8">
      <t>サクセイ</t>
    </rPh>
    <phoneticPr fontId="1"/>
  </si>
  <si>
    <t>　直接入力を希望する場合は、直接入力用のタブを開き、直打ちください。
　部員が10名を超える場合は、11番以降の選手を直接入力し、№１、№２の二つのファイルにして送信してください。
　領収書は申込用紙の右下にある形式で発行します。それ以外の形式の発行につきまして、ご要望のある場合はお問合せください。(他チームとダブルスを組む場合など)</t>
    <rPh sb="1" eb="3">
      <t>チョクセツ</t>
    </rPh>
    <rPh sb="3" eb="5">
      <t>ニュウリョク</t>
    </rPh>
    <rPh sb="6" eb="8">
      <t>キボウ</t>
    </rPh>
    <rPh sb="10" eb="12">
      <t>バアイ</t>
    </rPh>
    <rPh sb="14" eb="16">
      <t>チョクセツ</t>
    </rPh>
    <rPh sb="16" eb="18">
      <t>ニュウリョク</t>
    </rPh>
    <rPh sb="18" eb="19">
      <t>ヨウ</t>
    </rPh>
    <rPh sb="23" eb="24">
      <t>ヒラ</t>
    </rPh>
    <rPh sb="26" eb="28">
      <t>ジカウ</t>
    </rPh>
    <rPh sb="37" eb="39">
      <t>ブイン</t>
    </rPh>
    <rPh sb="42" eb="43">
      <t>メイ</t>
    </rPh>
    <rPh sb="44" eb="45">
      <t>コ</t>
    </rPh>
    <rPh sb="47" eb="49">
      <t>バアイ</t>
    </rPh>
    <rPh sb="53" eb="54">
      <t>バン</t>
    </rPh>
    <rPh sb="54" eb="56">
      <t>イコウ</t>
    </rPh>
    <rPh sb="57" eb="59">
      <t>センシュ</t>
    </rPh>
    <rPh sb="60" eb="62">
      <t>チョクセツ</t>
    </rPh>
    <rPh sb="62" eb="64">
      <t>ニュウリョク</t>
    </rPh>
    <rPh sb="72" eb="73">
      <t>フタ</t>
    </rPh>
    <rPh sb="82" eb="84">
      <t>ソウシン</t>
    </rPh>
    <rPh sb="94" eb="97">
      <t>リョウシュウショ</t>
    </rPh>
    <rPh sb="98" eb="100">
      <t>モウシコミ</t>
    </rPh>
    <rPh sb="100" eb="102">
      <t>ヨウシ</t>
    </rPh>
    <rPh sb="103" eb="105">
      <t>ミギシタ</t>
    </rPh>
    <rPh sb="108" eb="110">
      <t>ケイシキ</t>
    </rPh>
    <rPh sb="111" eb="113">
      <t>ハッコウ</t>
    </rPh>
    <rPh sb="119" eb="121">
      <t>イガイ</t>
    </rPh>
    <rPh sb="122" eb="124">
      <t>ケイシキ</t>
    </rPh>
    <rPh sb="125" eb="127">
      <t>ハッコウ</t>
    </rPh>
    <rPh sb="135" eb="137">
      <t>ヨウボウ</t>
    </rPh>
    <rPh sb="140" eb="142">
      <t>バアイ</t>
    </rPh>
    <rPh sb="144" eb="146">
      <t>トイアワ</t>
    </rPh>
    <rPh sb="153" eb="154">
      <t>タ</t>
    </rPh>
    <rPh sb="163" eb="164">
      <t>ク</t>
    </rPh>
    <rPh sb="165" eb="167">
      <t>バアイ</t>
    </rPh>
    <phoneticPr fontId="1"/>
  </si>
  <si>
    <r>
      <t>学年と</t>
    </r>
    <r>
      <rPr>
        <b/>
        <sz val="14"/>
        <color rgb="FFFF0000"/>
        <rFont val="ＭＳ 明朝"/>
        <family val="1"/>
        <charset val="128"/>
      </rPr>
      <t>選手№</t>
    </r>
    <r>
      <rPr>
        <sz val="14"/>
        <color theme="1"/>
        <rFont val="ＭＳ 明朝"/>
        <family val="1"/>
        <charset val="128"/>
      </rPr>
      <t>を上の表を見て記入</t>
    </r>
    <rPh sb="0" eb="2">
      <t>ガクネン</t>
    </rPh>
    <rPh sb="3" eb="5">
      <t>センシュ</t>
    </rPh>
    <rPh sb="7" eb="8">
      <t>ウエ</t>
    </rPh>
    <rPh sb="9" eb="10">
      <t>ヒョウ</t>
    </rPh>
    <rPh sb="11" eb="12">
      <t>ミ</t>
    </rPh>
    <rPh sb="13" eb="15">
      <t>キニュウ</t>
    </rPh>
    <phoneticPr fontId="1"/>
  </si>
  <si>
    <t>南宇和中</t>
    <rPh sb="0" eb="3">
      <t>ミナミウワ</t>
    </rPh>
    <rPh sb="3" eb="4">
      <t>チュウ</t>
    </rPh>
    <phoneticPr fontId="1"/>
  </si>
  <si>
    <t>携帯など常時連絡の付きやすい番号を</t>
    <rPh sb="0" eb="2">
      <t>ケイタイ</t>
    </rPh>
    <rPh sb="4" eb="6">
      <t>ジョウジ</t>
    </rPh>
    <rPh sb="6" eb="8">
      <t>レンラク</t>
    </rPh>
    <rPh sb="9" eb="10">
      <t>ツ</t>
    </rPh>
    <rPh sb="14" eb="16">
      <t>バンゴウ</t>
    </rPh>
    <phoneticPr fontId="1"/>
  </si>
  <si>
    <t>　氏名は　〇〇　△△　姓と氏名の間にスペースを</t>
    <rPh sb="1" eb="3">
      <t>シメイ</t>
    </rPh>
    <rPh sb="11" eb="12">
      <t>セイ</t>
    </rPh>
    <rPh sb="13" eb="15">
      <t>シメイ</t>
    </rPh>
    <rPh sb="16" eb="17">
      <t>アイダ</t>
    </rPh>
    <phoneticPr fontId="1"/>
  </si>
  <si>
    <t>　生年月日　****/**/**　平成**年**月**日　どちらでも</t>
    <rPh sb="1" eb="3">
      <t>セイネン</t>
    </rPh>
    <rPh sb="3" eb="5">
      <t>ガッピ</t>
    </rPh>
    <rPh sb="17" eb="19">
      <t>ヘイセイ</t>
    </rPh>
    <rPh sb="21" eb="22">
      <t>ネン</t>
    </rPh>
    <rPh sb="24" eb="25">
      <t>ツキ</t>
    </rPh>
    <rPh sb="27" eb="28">
      <t>ニチ</t>
    </rPh>
    <phoneticPr fontId="1"/>
  </si>
  <si>
    <t>　　　　　→　****/**/**の表記になります</t>
    <rPh sb="18" eb="20">
      <t>ヒョウキ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</si>
  <si>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</si>
  <si>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小6</t>
    <rPh sb="0" eb="1">
      <t>ショウ</t>
    </rPh>
    <phoneticPr fontId="1"/>
  </si>
  <si>
    <t>他の学校の児童・生徒と組む場合</t>
    <rPh sb="0" eb="1">
      <t>ホカ</t>
    </rPh>
    <rPh sb="2" eb="4">
      <t>ガッコウ</t>
    </rPh>
    <rPh sb="5" eb="7">
      <t>ジドウ</t>
    </rPh>
    <rPh sb="8" eb="10">
      <t>セイト</t>
    </rPh>
    <rPh sb="11" eb="12">
      <t>ク</t>
    </rPh>
    <rPh sb="13" eb="15">
      <t>バアイ</t>
    </rPh>
    <phoneticPr fontId="1"/>
  </si>
  <si>
    <t>申込する大会のページを開き入力内容に間違いがないか確認してください。</t>
    <rPh sb="0" eb="2">
      <t>モウシコミ</t>
    </rPh>
    <rPh sb="4" eb="6">
      <t>タイカイ</t>
    </rPh>
    <rPh sb="11" eb="12">
      <t>ヒラ</t>
    </rPh>
    <rPh sb="13" eb="15">
      <t>ニュウリョク</t>
    </rPh>
    <rPh sb="15" eb="17">
      <t>ナイヨウ</t>
    </rPh>
    <rPh sb="18" eb="20">
      <t>マチガ</t>
    </rPh>
    <rPh sb="25" eb="27">
      <t>カクニン</t>
    </rPh>
    <phoneticPr fontId="1"/>
  </si>
  <si>
    <t>2025年度　卓球大会参加申込書</t>
    <phoneticPr fontId="1"/>
  </si>
  <si>
    <t>令和７年　　月　　日</t>
    <rPh sb="0" eb="2">
      <t>レイワ</t>
    </rPh>
    <rPh sb="3" eb="4">
      <t>ネン</t>
    </rPh>
    <rPh sb="6" eb="7">
      <t>ツキ</t>
    </rPh>
    <rPh sb="9" eb="10">
      <t>ニチ</t>
    </rPh>
    <phoneticPr fontId="1"/>
  </si>
  <si>
    <t>令和７年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</si>
  <si>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令和８年　月　日</t>
    <rPh sb="0" eb="2">
      <t>レイワ</t>
    </rPh>
    <rPh sb="2" eb="3">
      <t>ネン</t>
    </rPh>
    <rPh sb="4" eb="5">
      <t>ツキ</t>
    </rPh>
    <rPh sb="6" eb="7">
      <t>ニチ</t>
    </rPh>
    <phoneticPr fontId="1"/>
  </si>
  <si>
    <t>　各学年の緑のセルの項目(氏名・生年月日)を記入する。入力順は各チームの都合でかまいません。</t>
    <rPh sb="1" eb="4">
      <t>カクガクネン</t>
    </rPh>
    <rPh sb="5" eb="6">
      <t>ミドリ</t>
    </rPh>
    <rPh sb="10" eb="12">
      <t>コウモク</t>
    </rPh>
    <rPh sb="13" eb="15">
      <t>シメイ</t>
    </rPh>
    <rPh sb="16" eb="18">
      <t>セイネン</t>
    </rPh>
    <rPh sb="18" eb="20">
      <t>ガッピ</t>
    </rPh>
    <rPh sb="22" eb="24">
      <t>キニュウ</t>
    </rPh>
    <rPh sb="27" eb="29">
      <t>ニュウリョク</t>
    </rPh>
    <rPh sb="29" eb="30">
      <t>ジュン</t>
    </rPh>
    <rPh sb="31" eb="32">
      <t>カク</t>
    </rPh>
    <rPh sb="36" eb="38">
      <t>ツゴウ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</si>
</sst>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"/>
    <numFmt numFmtId="177" formatCode="yyyy&quot;年&quot;m&quot;月&quot;d&quot;日&quot;;@"/>
    <numFmt numFmtId="178" formatCode="#&quot;人&quot;"/>
    <numFmt numFmtId="179" formatCode="#,##0_ &quot;円&quot;"/>
    <numFmt numFmtId="180" formatCode="#,##0\ &quot;円&quot;"/>
    <numFmt numFmtId="181" formatCode="#&quot;組&quot;"/>
    <numFmt numFmtId="182" formatCode="@&quot;子&quot;"/>
  </numFmts>
  <fonts count="33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36"/>
      <color theme="1"/>
      <name val="ＭＳ ゴシック"/>
      <family val="3"/>
      <charset val="128"/>
    </font>
    <font>
      <sz val="8"/>
      <color theme="1"/>
      <name val="ＭＳ 明朝"/>
      <family val="2"/>
      <charset val="128"/>
    </font>
    <font>
      <sz val="16"/>
      <color theme="1"/>
      <name val="HGｺﾞｼｯｸE"/>
      <family val="3"/>
      <charset val="128"/>
    </font>
    <font>
      <sz val="14"/>
      <name val="HGｺﾞｼｯｸE"/>
      <family val="3"/>
      <charset val="128"/>
    </font>
    <font>
      <sz val="14"/>
      <color theme="1"/>
      <name val="HGｺﾞｼｯｸE"/>
      <family val="3"/>
      <charset val="128"/>
    </font>
    <font>
      <sz val="20"/>
      <color theme="1"/>
      <name val="ＭＳ 明朝"/>
      <family val="2"/>
      <charset val="128"/>
    </font>
    <font>
      <sz val="18"/>
      <color theme="1"/>
      <name val="ＭＳ 明朝"/>
      <family val="2"/>
      <charset val="128"/>
    </font>
    <font>
      <sz val="16"/>
      <color theme="1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b/>
      <sz val="16"/>
      <color rgb="FF0070C0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5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 diagonalDown="1">
      <left style="thin">
        <color indexed="64"/>
      </left>
      <right/>
      <top style="thin">
        <color indexed="64"/>
      </top>
      <bottom style="dashed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ashed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auto="1"/>
      </right>
      <top style="thin">
        <color indexed="64"/>
      </top>
      <bottom style="dashed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auto="1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auto="1"/>
      </right>
      <top/>
      <bottom style="medium">
        <color auto="1"/>
      </bottom>
      <diagonal style="thin">
        <color indexed="64"/>
      </diagonal>
    </border>
    <border diagonalDown="1">
      <left style="thin">
        <color indexed="64"/>
      </left>
      <right style="medium">
        <color auto="1"/>
      </right>
      <top style="thin">
        <color indexed="64"/>
      </top>
      <bottom style="thin">
        <color theme="1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1">
    <xf numFmtId="0" fontId="0" fillId="0" borderId="0" xfId="0">
      <alignment vertical="center"/>
    </xf>
    <xf numFmtId="14" fontId="8" fillId="4" borderId="6" xfId="0" applyNumberFormat="1" applyFont="1" applyFill="1" applyBorder="1" applyAlignment="1" applyProtection="1">
      <alignment horizontal="center" vertical="center"/>
      <protection locked="0"/>
    </xf>
    <xf numFmtId="14" fontId="8" fillId="4" borderId="12" xfId="0" applyNumberFormat="1" applyFont="1" applyFill="1" applyBorder="1" applyAlignment="1" applyProtection="1">
      <alignment horizontal="center" vertical="center"/>
      <protection locked="0"/>
    </xf>
    <xf numFmtId="14" fontId="8" fillId="4" borderId="9" xfId="0" applyNumberFormat="1" applyFont="1" applyFill="1" applyBorder="1" applyAlignment="1" applyProtection="1">
      <alignment horizontal="center" vertical="center"/>
      <protection locked="0"/>
    </xf>
    <xf numFmtId="14" fontId="8" fillId="4" borderId="13" xfId="0" applyNumberFormat="1" applyFont="1" applyFill="1" applyBorder="1" applyAlignment="1" applyProtection="1">
      <alignment horizontal="center" vertical="center"/>
      <protection locked="0"/>
    </xf>
    <xf numFmtId="14" fontId="8" fillId="4" borderId="64" xfId="0" applyNumberFormat="1" applyFont="1" applyFill="1" applyBorder="1" applyAlignment="1" applyProtection="1">
      <alignment horizontal="center" vertical="center"/>
      <protection locked="0"/>
    </xf>
    <xf numFmtId="14" fontId="8" fillId="4" borderId="67" xfId="0" applyNumberFormat="1" applyFont="1" applyFill="1" applyBorder="1" applyAlignment="1" applyProtection="1">
      <alignment horizontal="center" vertical="center"/>
      <protection locked="0"/>
    </xf>
    <xf numFmtId="57" fontId="8" fillId="4" borderId="67" xfId="0" applyNumberFormat="1" applyFont="1" applyFill="1" applyBorder="1" applyAlignment="1" applyProtection="1">
      <alignment horizontal="center" vertical="center"/>
      <protection locked="0"/>
    </xf>
    <xf numFmtId="14" fontId="8" fillId="4" borderId="43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vertical="top" wrapText="1" shrinkToFit="1"/>
    </xf>
    <xf numFmtId="0" fontId="25" fillId="0" borderId="0" xfId="0" applyFont="1" applyAlignment="1">
      <alignment vertical="top" wrapText="1"/>
    </xf>
    <xf numFmtId="0" fontId="28" fillId="0" borderId="0" xfId="0" applyFont="1" applyAlignment="1">
      <alignment vertical="top" wrapText="1"/>
    </xf>
    <xf numFmtId="0" fontId="26" fillId="0" borderId="0" xfId="0" applyFont="1" applyAlignment="1">
      <alignment vertical="center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 textRotation="255"/>
    </xf>
    <xf numFmtId="0" fontId="0" fillId="0" borderId="0" xfId="0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locked="0" hidden="1"/>
    </xf>
    <xf numFmtId="176" fontId="11" fillId="4" borderId="25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11" fillId="0" borderId="0" xfId="0" applyFont="1" applyProtection="1">
      <alignment vertical="center"/>
      <protection hidden="1"/>
    </xf>
    <xf numFmtId="0" fontId="5" fillId="3" borderId="16" xfId="0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alignment vertical="center"/>
      <protection hidden="1"/>
    </xf>
    <xf numFmtId="177" fontId="0" fillId="0" borderId="0" xfId="0" applyNumberFormat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29" fillId="3" borderId="14" xfId="0" applyFont="1" applyFill="1" applyBorder="1" applyAlignment="1" applyProtection="1">
      <alignment horizontal="center" vertical="center" wrapText="1" shrinkToFit="1"/>
      <protection hidden="1"/>
    </xf>
    <xf numFmtId="0" fontId="5" fillId="3" borderId="19" xfId="0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14" fontId="8" fillId="4" borderId="6" xfId="0" applyNumberFormat="1" applyFont="1" applyFill="1" applyBorder="1" applyAlignment="1" applyProtection="1">
      <alignment horizontal="center" vertical="center"/>
      <protection hidden="1"/>
    </xf>
    <xf numFmtId="0" fontId="9" fillId="2" borderId="9" xfId="0" applyFont="1" applyFill="1" applyBorder="1" applyProtection="1">
      <alignment vertical="center"/>
      <protection hidden="1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14" fontId="8" fillId="4" borderId="12" xfId="0" applyNumberFormat="1" applyFont="1" applyFill="1" applyBorder="1" applyAlignment="1" applyProtection="1">
      <alignment horizontal="center" vertical="center"/>
      <protection hidden="1"/>
    </xf>
    <xf numFmtId="0" fontId="9" fillId="2" borderId="13" xfId="0" applyFont="1" applyFill="1" applyBorder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horizontal="center" vertical="center"/>
      <protection hidden="1"/>
    </xf>
    <xf numFmtId="0" fontId="5" fillId="3" borderId="15" xfId="0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center" vertical="center" shrinkToFit="1"/>
      <protection hidden="1"/>
    </xf>
    <xf numFmtId="3" fontId="14" fillId="0" borderId="5" xfId="0" applyNumberFormat="1" applyFont="1" applyFill="1" applyBorder="1" applyAlignment="1" applyProtection="1">
      <alignment horizontal="center" vertical="center"/>
      <protection hidden="1"/>
    </xf>
    <xf numFmtId="178" fontId="8" fillId="0" borderId="5" xfId="0" applyNumberFormat="1" applyFont="1" applyFill="1" applyBorder="1" applyProtection="1">
      <alignment vertical="center"/>
      <protection hidden="1"/>
    </xf>
    <xf numFmtId="181" fontId="8" fillId="0" borderId="5" xfId="0" applyNumberFormat="1" applyFont="1" applyFill="1" applyBorder="1" applyProtection="1">
      <alignment vertical="center"/>
      <protection hidden="1"/>
    </xf>
    <xf numFmtId="0" fontId="15" fillId="0" borderId="4" xfId="0" applyFont="1" applyFill="1" applyBorder="1" applyAlignment="1" applyProtection="1">
      <alignment horizontal="center" vertical="center" shrinkToFit="1"/>
      <protection hidden="1"/>
    </xf>
    <xf numFmtId="14" fontId="8" fillId="4" borderId="6" xfId="0" applyNumberFormat="1" applyFont="1" applyFill="1" applyBorder="1" applyAlignment="1" applyProtection="1">
      <alignment horizontal="center" vertical="center" shrinkToFit="1"/>
      <protection hidden="1"/>
    </xf>
    <xf numFmtId="14" fontId="8" fillId="4" borderId="12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39" xfId="0" applyFont="1" applyFill="1" applyBorder="1" applyProtection="1">
      <alignment vertical="center"/>
      <protection hidden="1"/>
    </xf>
    <xf numFmtId="0" fontId="11" fillId="4" borderId="25" xfId="0" applyFont="1" applyFill="1" applyBorder="1" applyAlignment="1" applyProtection="1">
      <alignment horizontal="center" vertical="center"/>
      <protection locked="0"/>
    </xf>
    <xf numFmtId="0" fontId="11" fillId="5" borderId="25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 shrinkToFit="1"/>
      <protection hidden="1"/>
    </xf>
    <xf numFmtId="0" fontId="26" fillId="0" borderId="0" xfId="0" applyFont="1" applyProtection="1">
      <alignment vertical="center"/>
      <protection hidden="1"/>
    </xf>
    <xf numFmtId="0" fontId="5" fillId="0" borderId="14" xfId="0" applyFont="1" applyFill="1" applyBorder="1" applyAlignment="1" applyProtection="1">
      <alignment horizontal="center" vertical="center"/>
      <protection hidden="1"/>
    </xf>
    <xf numFmtId="0" fontId="0" fillId="6" borderId="14" xfId="0" applyFill="1" applyBorder="1" applyAlignment="1" applyProtection="1">
      <alignment horizontal="center" vertical="center"/>
      <protection hidden="1"/>
    </xf>
    <xf numFmtId="0" fontId="0" fillId="6" borderId="15" xfId="0" applyFill="1" applyBorder="1" applyAlignment="1" applyProtection="1">
      <alignment horizontal="center" vertical="center"/>
      <protection hidden="1"/>
    </xf>
    <xf numFmtId="0" fontId="0" fillId="6" borderId="19" xfId="0" applyFill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/>
      <protection hidden="1"/>
    </xf>
    <xf numFmtId="14" fontId="8" fillId="4" borderId="9" xfId="0" applyNumberFormat="1" applyFont="1" applyFill="1" applyBorder="1" applyAlignment="1" applyProtection="1">
      <alignment horizontal="center" vertical="center"/>
      <protection hidden="1"/>
    </xf>
    <xf numFmtId="0" fontId="25" fillId="0" borderId="0" xfId="0" applyFont="1" applyProtection="1">
      <alignment vertical="center"/>
      <protection hidden="1"/>
    </xf>
    <xf numFmtId="0" fontId="25" fillId="0" borderId="0" xfId="0" applyFont="1" applyAlignment="1" applyProtection="1">
      <alignment vertical="top" wrapText="1"/>
      <protection hidden="1"/>
    </xf>
    <xf numFmtId="0" fontId="25" fillId="0" borderId="0" xfId="0" applyFont="1" applyAlignment="1" applyProtection="1">
      <alignment horizontal="right" vertical="center"/>
      <protection hidden="1"/>
    </xf>
    <xf numFmtId="0" fontId="25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vertical="top" wrapText="1" shrinkToFi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4" fillId="0" borderId="0" xfId="0" applyFont="1" applyProtection="1">
      <alignment vertical="center"/>
      <protection hidden="1"/>
    </xf>
    <xf numFmtId="0" fontId="25" fillId="0" borderId="0" xfId="0" applyFont="1" applyAlignment="1" applyProtection="1">
      <alignment vertical="top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1" fillId="0" borderId="13" xfId="0" applyFont="1" applyBorder="1" applyAlignment="1" applyProtection="1">
      <alignment horizontal="center" vertical="center"/>
      <protection hidden="1"/>
    </xf>
    <xf numFmtId="0" fontId="5" fillId="4" borderId="12" xfId="0" applyFont="1" applyFill="1" applyBorder="1" applyAlignment="1" applyProtection="1">
      <alignment horizontal="center" vertical="center"/>
      <protection hidden="1"/>
    </xf>
    <xf numFmtId="14" fontId="8" fillId="4" borderId="13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 textRotation="255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14" fontId="8" fillId="4" borderId="0" xfId="0" applyNumberFormat="1" applyFont="1" applyFill="1" applyBorder="1" applyAlignment="1" applyProtection="1">
      <alignment horizontal="center" vertical="center"/>
      <protection hidden="1"/>
    </xf>
    <xf numFmtId="0" fontId="21" fillId="0" borderId="23" xfId="0" applyFont="1" applyBorder="1" applyAlignment="1" applyProtection="1">
      <alignment vertical="top" wrapText="1"/>
      <protection hidden="1"/>
    </xf>
    <xf numFmtId="0" fontId="28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alignment vertical="center"/>
      <protection hidden="1"/>
    </xf>
    <xf numFmtId="0" fontId="30" fillId="0" borderId="14" xfId="0" applyFont="1" applyFill="1" applyBorder="1" applyAlignment="1" applyProtection="1">
      <alignment horizontal="center" vertical="center" wrapText="1" shrinkToFit="1"/>
      <protection hidden="1"/>
    </xf>
    <xf numFmtId="0" fontId="5" fillId="0" borderId="16" xfId="0" applyFont="1" applyFill="1" applyBorder="1" applyAlignment="1" applyProtection="1">
      <alignment horizontal="center" vertical="center"/>
      <protection hidden="1"/>
    </xf>
    <xf numFmtId="0" fontId="5" fillId="6" borderId="19" xfId="0" applyFont="1" applyFill="1" applyBorder="1" applyAlignment="1" applyProtection="1">
      <alignment horizontal="center" vertical="center"/>
      <protection hidden="1"/>
    </xf>
    <xf numFmtId="0" fontId="26" fillId="0" borderId="23" xfId="0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11" fillId="0" borderId="66" xfId="0" applyFont="1" applyBorder="1" applyAlignment="1" applyProtection="1">
      <alignment horizontal="center" vertical="center"/>
      <protection hidden="1"/>
    </xf>
    <xf numFmtId="0" fontId="5" fillId="4" borderId="30" xfId="0" applyFont="1" applyFill="1" applyBorder="1" applyAlignment="1" applyProtection="1">
      <alignment horizontal="center" vertical="center"/>
      <protection hidden="1"/>
    </xf>
    <xf numFmtId="14" fontId="8" fillId="4" borderId="67" xfId="0" applyNumberFormat="1" applyFont="1" applyFill="1" applyBorder="1" applyAlignment="1" applyProtection="1">
      <alignment horizontal="center" vertical="center"/>
      <protection hidden="1"/>
    </xf>
    <xf numFmtId="0" fontId="11" fillId="0" borderId="21" xfId="0" applyFont="1" applyBorder="1" applyAlignment="1" applyProtection="1">
      <alignment horizontal="center" vertical="center"/>
      <protection hidden="1"/>
    </xf>
    <xf numFmtId="0" fontId="11" fillId="0" borderId="63" xfId="0" applyFont="1" applyBorder="1" applyAlignment="1" applyProtection="1">
      <alignment horizontal="center" vertical="center"/>
      <protection hidden="1"/>
    </xf>
    <xf numFmtId="14" fontId="8" fillId="4" borderId="64" xfId="0" applyNumberFormat="1" applyFont="1" applyFill="1" applyBorder="1" applyAlignment="1" applyProtection="1">
      <alignment horizontal="center" vertical="center"/>
      <protection hidden="1"/>
    </xf>
    <xf numFmtId="0" fontId="11" fillId="0" borderId="65" xfId="0" applyFont="1" applyBorder="1" applyAlignment="1" applyProtection="1">
      <alignment horizontal="center" vertical="center"/>
      <protection hidden="1"/>
    </xf>
    <xf numFmtId="57" fontId="8" fillId="4" borderId="67" xfId="0" applyNumberFormat="1" applyFont="1" applyFill="1" applyBorder="1" applyAlignment="1" applyProtection="1">
      <alignment horizontal="center" vertical="center"/>
      <protection hidden="1"/>
    </xf>
    <xf numFmtId="0" fontId="11" fillId="0" borderId="34" xfId="0" applyFont="1" applyBorder="1" applyAlignment="1" applyProtection="1">
      <alignment horizontal="center" vertical="center"/>
      <protection hidden="1"/>
    </xf>
    <xf numFmtId="0" fontId="11" fillId="0" borderId="68" xfId="0" applyFont="1" applyBorder="1" applyAlignment="1" applyProtection="1">
      <alignment horizontal="center" vertical="center"/>
      <protection hidden="1"/>
    </xf>
    <xf numFmtId="14" fontId="8" fillId="4" borderId="43" xfId="0" applyNumberFormat="1" applyFont="1" applyFill="1" applyBorder="1" applyAlignment="1" applyProtection="1">
      <alignment horizontal="center" vertical="center"/>
      <protection hidden="1"/>
    </xf>
    <xf numFmtId="0" fontId="11" fillId="5" borderId="2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65" xfId="0" applyNumberFormat="1" applyFont="1" applyBorder="1" applyAlignment="1" applyProtection="1">
      <alignment horizontal="center" vertical="center"/>
      <protection locked="0"/>
    </xf>
    <xf numFmtId="0" fontId="11" fillId="0" borderId="66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63" xfId="0" applyFont="1" applyBorder="1" applyAlignment="1" applyProtection="1">
      <alignment horizontal="center" vertical="center"/>
      <protection locked="0"/>
    </xf>
    <xf numFmtId="0" fontId="11" fillId="0" borderId="65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68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horizontal="center" vertical="center"/>
      <protection hidden="1"/>
    </xf>
    <xf numFmtId="14" fontId="8" fillId="4" borderId="0" xfId="0" applyNumberFormat="1" applyFont="1" applyFill="1" applyAlignment="1" applyProtection="1">
      <alignment horizontal="center" vertical="center"/>
      <protection hidden="1"/>
    </xf>
    <xf numFmtId="0" fontId="25" fillId="0" borderId="23" xfId="0" applyFont="1" applyBorder="1" applyAlignment="1" applyProtection="1">
      <alignment horizontal="center" vertical="center"/>
      <protection hidden="1"/>
    </xf>
    <xf numFmtId="0" fontId="0" fillId="0" borderId="75" xfId="0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11" fillId="0" borderId="76" xfId="0" applyFont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right" vertical="center"/>
      <protection hidden="1"/>
    </xf>
    <xf numFmtId="0" fontId="11" fillId="0" borderId="77" xfId="0" applyFont="1" applyBorder="1" applyAlignment="1" applyProtection="1">
      <alignment horizontal="center" vertical="center"/>
      <protection hidden="1"/>
    </xf>
    <xf numFmtId="0" fontId="11" fillId="0" borderId="78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5" fillId="3" borderId="16" xfId="0" applyFont="1" applyFill="1" applyBorder="1" applyAlignment="1" applyProtection="1">
      <alignment horizontal="center" vertical="center"/>
      <protection hidden="1"/>
    </xf>
    <xf numFmtId="0" fontId="5" fillId="4" borderId="30" xfId="0" applyFont="1" applyFill="1" applyBorder="1" applyAlignment="1" applyProtection="1">
      <alignment horizontal="center" vertical="center"/>
      <protection locked="0" hidden="1"/>
    </xf>
    <xf numFmtId="0" fontId="5" fillId="4" borderId="12" xfId="0" applyFont="1" applyFill="1" applyBorder="1" applyAlignment="1" applyProtection="1">
      <alignment horizontal="center" vertical="center"/>
      <protection locked="0" hidden="1"/>
    </xf>
    <xf numFmtId="178" fontId="8" fillId="0" borderId="5" xfId="0" applyNumberFormat="1" applyFont="1" applyFill="1" applyBorder="1" applyProtection="1">
      <alignment vertical="center"/>
      <protection locked="0" hidden="1"/>
    </xf>
    <xf numFmtId="181" fontId="8" fillId="0" borderId="5" xfId="0" applyNumberFormat="1" applyFont="1" applyFill="1" applyBorder="1" applyProtection="1">
      <alignment vertical="center"/>
      <protection locked="0" hidden="1"/>
    </xf>
    <xf numFmtId="0" fontId="5" fillId="3" borderId="16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0" fillId="6" borderId="75" xfId="0" applyFill="1" applyBorder="1" applyAlignment="1" applyProtection="1">
      <alignment horizontal="center" vertical="center"/>
      <protection hidden="1"/>
    </xf>
    <xf numFmtId="0" fontId="25" fillId="0" borderId="23" xfId="0" applyFont="1" applyBorder="1" applyAlignment="1" applyProtection="1">
      <alignment horizontal="right" vertical="top"/>
      <protection hidden="1"/>
    </xf>
    <xf numFmtId="0" fontId="25" fillId="0" borderId="0" xfId="0" applyFont="1" applyAlignment="1" applyProtection="1">
      <alignment horizontal="left" vertical="top" wrapText="1"/>
      <protection hidden="1"/>
    </xf>
    <xf numFmtId="0" fontId="25" fillId="0" borderId="0" xfId="0" applyFont="1" applyAlignment="1" applyProtection="1">
      <alignment horizontal="right" vertical="top"/>
      <protection hidden="1"/>
    </xf>
    <xf numFmtId="0" fontId="2" fillId="5" borderId="1" xfId="0" applyFont="1" applyFill="1" applyBorder="1" applyAlignment="1" applyProtection="1">
      <alignment horizontal="center" vertical="center"/>
      <protection hidden="1"/>
    </xf>
    <xf numFmtId="0" fontId="2" fillId="5" borderId="2" xfId="0" applyFont="1" applyFill="1" applyBorder="1" applyAlignment="1" applyProtection="1">
      <alignment horizontal="center" vertical="center"/>
      <protection hidden="1"/>
    </xf>
    <xf numFmtId="0" fontId="2" fillId="5" borderId="3" xfId="0" applyFont="1" applyFill="1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6" fillId="5" borderId="1" xfId="0" applyFont="1" applyFill="1" applyBorder="1" applyAlignment="1" applyProtection="1">
      <alignment horizontal="center" vertical="center"/>
      <protection hidden="1"/>
    </xf>
    <xf numFmtId="0" fontId="6" fillId="5" borderId="2" xfId="0" applyFont="1" applyFill="1" applyBorder="1" applyAlignment="1" applyProtection="1">
      <alignment horizontal="center" vertical="center"/>
      <protection hidden="1"/>
    </xf>
    <xf numFmtId="0" fontId="6" fillId="5" borderId="3" xfId="0" applyFont="1" applyFill="1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 shrinkToFit="1"/>
      <protection hidden="1"/>
    </xf>
    <xf numFmtId="0" fontId="0" fillId="0" borderId="28" xfId="0" applyBorder="1" applyAlignment="1" applyProtection="1">
      <alignment horizontal="center" vertical="center" shrinkToFit="1"/>
      <protection hidden="1"/>
    </xf>
    <xf numFmtId="49" fontId="13" fillId="5" borderId="1" xfId="0" applyNumberFormat="1" applyFont="1" applyFill="1" applyBorder="1" applyAlignment="1" applyProtection="1">
      <alignment horizontal="center" vertical="center"/>
      <protection hidden="1"/>
    </xf>
    <xf numFmtId="49" fontId="13" fillId="5" borderId="2" xfId="0" applyNumberFormat="1" applyFont="1" applyFill="1" applyBorder="1" applyAlignment="1" applyProtection="1">
      <alignment horizontal="center" vertical="center"/>
      <protection hidden="1"/>
    </xf>
    <xf numFmtId="49" fontId="13" fillId="5" borderId="3" xfId="0" applyNumberFormat="1" applyFon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6" borderId="2" xfId="0" applyFill="1" applyBorder="1" applyAlignment="1" applyProtection="1">
      <alignment horizontal="center" vertical="center"/>
      <protection hidden="1"/>
    </xf>
    <xf numFmtId="0" fontId="0" fillId="6" borderId="3" xfId="0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16" fillId="0" borderId="28" xfId="0" applyFont="1" applyBorder="1" applyAlignment="1">
      <alignment horizontal="center" vertical="center" textRotation="255"/>
    </xf>
    <xf numFmtId="0" fontId="7" fillId="0" borderId="60" xfId="0" applyFont="1" applyBorder="1" applyAlignment="1" applyProtection="1">
      <alignment horizontal="center" vertical="center"/>
      <protection hidden="1"/>
    </xf>
    <xf numFmtId="0" fontId="7" fillId="0" borderId="61" xfId="0" applyFont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left" vertical="center" wrapText="1"/>
      <protection hidden="1"/>
    </xf>
    <xf numFmtId="0" fontId="25" fillId="0" borderId="0" xfId="0" applyFont="1" applyAlignment="1" applyProtection="1">
      <alignment horizontal="left" vertical="top" wrapText="1" shrinkToFit="1"/>
      <protection hidden="1"/>
    </xf>
    <xf numFmtId="0" fontId="22" fillId="0" borderId="23" xfId="0" applyFont="1" applyBorder="1" applyAlignment="1" applyProtection="1">
      <alignment horizontal="left" vertical="top" wrapText="1"/>
      <protection hidden="1"/>
    </xf>
    <xf numFmtId="0" fontId="22" fillId="0" borderId="0" xfId="0" applyFont="1" applyAlignment="1" applyProtection="1">
      <alignment horizontal="left" vertical="top" wrapText="1"/>
      <protection hidden="1"/>
    </xf>
    <xf numFmtId="0" fontId="23" fillId="0" borderId="0" xfId="0" applyFont="1" applyAlignment="1" applyProtection="1">
      <alignment horizontal="left" wrapText="1"/>
      <protection hidden="1"/>
    </xf>
    <xf numFmtId="0" fontId="7" fillId="0" borderId="62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49" fontId="13" fillId="5" borderId="1" xfId="0" applyNumberFormat="1" applyFont="1" applyFill="1" applyBorder="1" applyAlignment="1" applyProtection="1">
      <alignment horizontal="center" vertical="center"/>
      <protection locked="0"/>
    </xf>
    <xf numFmtId="49" fontId="13" fillId="5" borderId="2" xfId="0" applyNumberFormat="1" applyFont="1" applyFill="1" applyBorder="1" applyAlignment="1" applyProtection="1">
      <alignment horizontal="center" vertical="center"/>
      <protection locked="0"/>
    </xf>
    <xf numFmtId="49" fontId="13" fillId="5" borderId="3" xfId="0" applyNumberFormat="1" applyFont="1" applyFill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 textRotation="255"/>
      <protection hidden="1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31" fillId="0" borderId="69" xfId="0" applyFont="1" applyBorder="1" applyAlignment="1" applyProtection="1">
      <alignment horizontal="center" vertical="center" shrinkToFit="1"/>
      <protection hidden="1"/>
    </xf>
    <xf numFmtId="0" fontId="32" fillId="0" borderId="69" xfId="0" applyFont="1" applyBorder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horizontal="left" vertical="center" shrinkToFit="1"/>
      <protection hidden="1"/>
    </xf>
    <xf numFmtId="0" fontId="32" fillId="0" borderId="0" xfId="0" applyFont="1" applyAlignment="1" applyProtection="1">
      <alignment horizontal="left" vertical="center" shrinkToFit="1"/>
      <protection hidden="1"/>
    </xf>
    <xf numFmtId="0" fontId="32" fillId="0" borderId="0" xfId="0" applyFont="1" applyAlignment="1" applyProtection="1">
      <alignment horizontal="left" shrinkToFit="1"/>
      <protection hidden="1"/>
    </xf>
    <xf numFmtId="0" fontId="7" fillId="0" borderId="60" xfId="0" applyFont="1" applyFill="1" applyBorder="1" applyAlignment="1" applyProtection="1">
      <alignment horizontal="center" vertical="center"/>
      <protection hidden="1"/>
    </xf>
    <xf numFmtId="0" fontId="7" fillId="0" borderId="61" xfId="0" applyFont="1" applyFill="1" applyBorder="1" applyAlignment="1" applyProtection="1">
      <alignment horizontal="center" vertical="center"/>
      <protection hidden="1"/>
    </xf>
    <xf numFmtId="0" fontId="7" fillId="0" borderId="62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 shrinkToFit="1"/>
      <protection hidden="1"/>
    </xf>
    <xf numFmtId="0" fontId="4" fillId="0" borderId="2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176" fontId="2" fillId="4" borderId="1" xfId="0" applyNumberFormat="1" applyFont="1" applyFill="1" applyBorder="1" applyAlignment="1" applyProtection="1">
      <alignment horizontal="center" vertical="center" shrinkToFit="1"/>
      <protection hidden="1"/>
    </xf>
    <xf numFmtId="176" fontId="2" fillId="4" borderId="2" xfId="0" applyNumberFormat="1" applyFont="1" applyFill="1" applyBorder="1" applyAlignment="1" applyProtection="1">
      <alignment horizontal="center" vertical="center" shrinkToFit="1"/>
      <protection hidden="1"/>
    </xf>
    <xf numFmtId="176" fontId="2" fillId="4" borderId="3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23" xfId="0" applyFont="1" applyBorder="1" applyAlignment="1" applyProtection="1">
      <alignment horizontal="center" vertical="center"/>
      <protection hidden="1"/>
    </xf>
    <xf numFmtId="0" fontId="12" fillId="0" borderId="28" xfId="0" applyFont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 shrinkToFit="1"/>
      <protection hidden="1"/>
    </xf>
    <xf numFmtId="0" fontId="7" fillId="0" borderId="28" xfId="0" applyFont="1" applyFill="1" applyBorder="1" applyAlignment="1" applyProtection="1">
      <alignment horizontal="center" vertical="center" shrinkToFit="1"/>
      <protection hidden="1"/>
    </xf>
    <xf numFmtId="176" fontId="6" fillId="4" borderId="1" xfId="0" applyNumberFormat="1" applyFont="1" applyFill="1" applyBorder="1" applyAlignment="1" applyProtection="1">
      <alignment horizontal="center" vertical="center"/>
      <protection hidden="1"/>
    </xf>
    <xf numFmtId="176" fontId="6" fillId="4" borderId="2" xfId="0" applyNumberFormat="1" applyFont="1" applyFill="1" applyBorder="1" applyAlignment="1" applyProtection="1">
      <alignment horizontal="center" vertical="center"/>
      <protection hidden="1"/>
    </xf>
    <xf numFmtId="176" fontId="6" fillId="4" borderId="3" xfId="0" applyNumberFormat="1" applyFont="1" applyFill="1" applyBorder="1" applyAlignment="1" applyProtection="1">
      <alignment horizontal="center" vertical="center"/>
      <protection hidden="1"/>
    </xf>
    <xf numFmtId="0" fontId="12" fillId="0" borderId="23" xfId="0" applyFont="1" applyBorder="1" applyAlignment="1" applyProtection="1">
      <alignment horizontal="center" vertical="center" shrinkToFit="1"/>
      <protection hidden="1"/>
    </xf>
    <xf numFmtId="0" fontId="12" fillId="0" borderId="28" xfId="0" applyFont="1" applyBorder="1" applyAlignment="1" applyProtection="1">
      <alignment horizontal="center" vertical="center" shrinkToFit="1"/>
      <protection hidden="1"/>
    </xf>
    <xf numFmtId="176" fontId="13" fillId="4" borderId="1" xfId="0" applyNumberFormat="1" applyFont="1" applyFill="1" applyBorder="1" applyAlignment="1" applyProtection="1">
      <alignment horizontal="center" vertical="center"/>
      <protection hidden="1"/>
    </xf>
    <xf numFmtId="176" fontId="13" fillId="4" borderId="2" xfId="0" applyNumberFormat="1" applyFont="1" applyFill="1" applyBorder="1" applyAlignment="1" applyProtection="1">
      <alignment horizontal="center" vertical="center"/>
      <protection hidden="1"/>
    </xf>
    <xf numFmtId="176" fontId="13" fillId="4" borderId="3" xfId="0" applyNumberFormat="1" applyFont="1" applyFill="1" applyBorder="1" applyAlignment="1" applyProtection="1">
      <alignment horizontal="center" vertical="center"/>
      <protection hidden="1"/>
    </xf>
    <xf numFmtId="182" fontId="11" fillId="0" borderId="27" xfId="0" applyNumberFormat="1" applyFont="1" applyBorder="1" applyAlignment="1" applyProtection="1">
      <alignment horizontal="center" vertical="center"/>
      <protection hidden="1"/>
    </xf>
    <xf numFmtId="0" fontId="5" fillId="3" borderId="16" xfId="0" applyFont="1" applyFill="1" applyBorder="1" applyAlignment="1" applyProtection="1">
      <alignment horizontal="center" vertical="center"/>
      <protection hidden="1"/>
    </xf>
    <xf numFmtId="0" fontId="5" fillId="3" borderId="17" xfId="0" applyFont="1" applyFill="1" applyBorder="1" applyAlignment="1" applyProtection="1">
      <alignment horizontal="center" vertical="center"/>
      <protection hidden="1"/>
    </xf>
    <xf numFmtId="0" fontId="5" fillId="3" borderId="18" xfId="0" applyFont="1" applyFill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/>
      <protection hidden="1"/>
    </xf>
    <xf numFmtId="0" fontId="5" fillId="4" borderId="7" xfId="0" applyFont="1" applyFill="1" applyBorder="1" applyAlignment="1" applyProtection="1">
      <alignment horizontal="center" vertical="center"/>
      <protection hidden="1"/>
    </xf>
    <xf numFmtId="0" fontId="5" fillId="4" borderId="8" xfId="0" applyFont="1" applyFill="1" applyBorder="1" applyAlignment="1" applyProtection="1">
      <alignment horizontal="center" vertical="center"/>
      <protection hidden="1"/>
    </xf>
    <xf numFmtId="0" fontId="5" fillId="4" borderId="12" xfId="0" applyFont="1" applyFill="1" applyBorder="1" applyAlignment="1" applyProtection="1">
      <alignment horizontal="center" vertical="center"/>
      <protection hidden="1"/>
    </xf>
    <xf numFmtId="0" fontId="5" fillId="4" borderId="37" xfId="0" applyFont="1" applyFill="1" applyBorder="1" applyAlignment="1" applyProtection="1">
      <alignment horizontal="center" vertical="center"/>
      <protection hidden="1"/>
    </xf>
    <xf numFmtId="0" fontId="5" fillId="4" borderId="38" xfId="0" applyFont="1" applyFill="1" applyBorder="1" applyAlignment="1" applyProtection="1">
      <alignment horizontal="center" vertical="center"/>
      <protection hidden="1"/>
    </xf>
    <xf numFmtId="14" fontId="7" fillId="0" borderId="0" xfId="0" applyNumberFormat="1" applyFont="1" applyFill="1" applyBorder="1" applyAlignment="1" applyProtection="1">
      <alignment horizontal="center" vertical="center"/>
      <protection hidden="1"/>
    </xf>
    <xf numFmtId="182" fontId="11" fillId="0" borderId="0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7" fillId="0" borderId="27" xfId="0" applyFont="1" applyFill="1" applyBorder="1" applyAlignment="1" applyProtection="1">
      <alignment horizontal="center" vertical="center" shrinkToFit="1"/>
      <protection hidden="1"/>
    </xf>
    <xf numFmtId="0" fontId="5" fillId="3" borderId="33" xfId="0" applyFont="1" applyFill="1" applyBorder="1" applyAlignment="1" applyProtection="1">
      <alignment horizontal="center" vertical="center"/>
      <protection hidden="1"/>
    </xf>
    <xf numFmtId="0" fontId="7" fillId="0" borderId="54" xfId="0" applyFont="1" applyFill="1" applyBorder="1" applyAlignment="1" applyProtection="1">
      <alignment horizontal="center" vertical="center"/>
      <protection hidden="1"/>
    </xf>
    <xf numFmtId="0" fontId="7" fillId="0" borderId="55" xfId="0" applyFont="1" applyFill="1" applyBorder="1" applyAlignment="1" applyProtection="1">
      <alignment horizontal="center" vertical="center"/>
      <protection hidden="1"/>
    </xf>
    <xf numFmtId="0" fontId="7" fillId="0" borderId="44" xfId="0" applyFont="1" applyFill="1" applyBorder="1" applyAlignment="1" applyProtection="1">
      <alignment horizontal="center" vertical="center"/>
      <protection hidden="1"/>
    </xf>
    <xf numFmtId="0" fontId="7" fillId="0" borderId="45" xfId="0" applyFont="1" applyFill="1" applyBorder="1" applyAlignment="1" applyProtection="1">
      <alignment horizontal="center" vertical="center"/>
      <protection hidden="1"/>
    </xf>
    <xf numFmtId="0" fontId="7" fillId="0" borderId="46" xfId="0" applyFont="1" applyFill="1" applyBorder="1" applyAlignment="1" applyProtection="1">
      <alignment horizontal="center" vertical="center"/>
      <protection hidden="1"/>
    </xf>
    <xf numFmtId="0" fontId="7" fillId="0" borderId="57" xfId="0" applyFont="1" applyFill="1" applyBorder="1" applyAlignment="1" applyProtection="1">
      <alignment horizontal="center" vertical="center"/>
      <protection hidden="1"/>
    </xf>
    <xf numFmtId="179" fontId="8" fillId="0" borderId="5" xfId="0" applyNumberFormat="1" applyFont="1" applyFill="1" applyBorder="1" applyAlignment="1" applyProtection="1">
      <alignment horizontal="center" vertical="center"/>
      <protection hidden="1"/>
    </xf>
    <xf numFmtId="179" fontId="8" fillId="0" borderId="9" xfId="0" applyNumberFormat="1" applyFont="1" applyFill="1" applyBorder="1" applyAlignment="1" applyProtection="1">
      <alignment horizontal="center" vertical="center"/>
      <protection hidden="1"/>
    </xf>
    <xf numFmtId="0" fontId="7" fillId="0" borderId="47" xfId="0" applyFont="1" applyFill="1" applyBorder="1" applyAlignment="1" applyProtection="1">
      <alignment horizontal="center" vertical="center"/>
      <protection hidden="1"/>
    </xf>
    <xf numFmtId="0" fontId="7" fillId="0" borderId="48" xfId="0" applyFont="1" applyFill="1" applyBorder="1" applyAlignment="1" applyProtection="1">
      <alignment horizontal="center" vertical="center"/>
      <protection hidden="1"/>
    </xf>
    <xf numFmtId="0" fontId="7" fillId="0" borderId="49" xfId="0" applyFont="1" applyFill="1" applyBorder="1" applyAlignment="1" applyProtection="1">
      <alignment horizontal="center" vertical="center"/>
      <protection hidden="1"/>
    </xf>
    <xf numFmtId="0" fontId="7" fillId="0" borderId="58" xfId="0" applyFont="1" applyFill="1" applyBorder="1" applyAlignment="1" applyProtection="1">
      <alignment horizontal="center" vertical="center"/>
      <protection hidden="1"/>
    </xf>
    <xf numFmtId="3" fontId="8" fillId="0" borderId="39" xfId="0" applyNumberFormat="1" applyFont="1" applyFill="1" applyBorder="1" applyAlignment="1" applyProtection="1">
      <alignment horizontal="center" vertical="center"/>
      <protection hidden="1"/>
    </xf>
    <xf numFmtId="3" fontId="8" fillId="0" borderId="59" xfId="0" applyNumberFormat="1" applyFont="1" applyFill="1" applyBorder="1" applyAlignment="1" applyProtection="1">
      <alignment horizontal="center" vertical="center"/>
      <protection hidden="1"/>
    </xf>
    <xf numFmtId="179" fontId="8" fillId="0" borderId="40" xfId="0" applyNumberFormat="1" applyFont="1" applyFill="1" applyBorder="1" applyAlignment="1" applyProtection="1">
      <alignment horizontal="center" vertical="center" shrinkToFit="1"/>
      <protection hidden="1"/>
    </xf>
    <xf numFmtId="179" fontId="8" fillId="0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2" borderId="10" xfId="0" applyFont="1" applyFill="1" applyBorder="1" applyAlignment="1" applyProtection="1">
      <alignment horizontal="center" vertical="center"/>
      <protection hidden="1"/>
    </xf>
    <xf numFmtId="0" fontId="19" fillId="2" borderId="11" xfId="0" applyFont="1" applyFill="1" applyBorder="1" applyAlignment="1" applyProtection="1">
      <alignment horizontal="center" vertical="center"/>
      <protection hidden="1"/>
    </xf>
    <xf numFmtId="0" fontId="19" fillId="2" borderId="42" xfId="0" applyFont="1" applyFill="1" applyBorder="1" applyAlignment="1" applyProtection="1">
      <alignment horizontal="center" vertical="center"/>
      <protection hidden="1"/>
    </xf>
    <xf numFmtId="179" fontId="20" fillId="2" borderId="35" xfId="0" applyNumberFormat="1" applyFont="1" applyFill="1" applyBorder="1" applyAlignment="1" applyProtection="1">
      <alignment horizontal="center" vertical="center" shrinkToFit="1"/>
      <protection hidden="1"/>
    </xf>
    <xf numFmtId="179" fontId="20" fillId="2" borderId="43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69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17" fillId="0" borderId="0" xfId="0" applyFont="1" applyAlignment="1" applyProtection="1">
      <alignment horizontal="right"/>
      <protection hidden="1"/>
    </xf>
    <xf numFmtId="0" fontId="7" fillId="0" borderId="56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7" fillId="0" borderId="50" xfId="0" applyFont="1" applyFill="1" applyBorder="1" applyAlignment="1" applyProtection="1">
      <alignment horizontal="center" vertical="center"/>
      <protection hidden="1"/>
    </xf>
    <xf numFmtId="0" fontId="7" fillId="0" borderId="51" xfId="0" applyFont="1" applyFill="1" applyBorder="1" applyAlignment="1" applyProtection="1">
      <alignment horizontal="center" vertical="center"/>
      <protection hidden="1"/>
    </xf>
    <xf numFmtId="0" fontId="7" fillId="0" borderId="52" xfId="0" applyFont="1" applyFill="1" applyBorder="1" applyAlignment="1" applyProtection="1">
      <alignment horizontal="center" vertical="center"/>
      <protection hidden="1"/>
    </xf>
    <xf numFmtId="0" fontId="7" fillId="0" borderId="53" xfId="0" applyFont="1" applyFill="1" applyBorder="1" applyAlignment="1" applyProtection="1">
      <alignment horizontal="center" vertical="center"/>
      <protection hidden="1"/>
    </xf>
    <xf numFmtId="177" fontId="0" fillId="0" borderId="0" xfId="0" applyNumberFormat="1" applyAlignment="1" applyProtection="1">
      <alignment horizontal="left"/>
      <protection hidden="1"/>
    </xf>
    <xf numFmtId="0" fontId="7" fillId="0" borderId="30" xfId="0" applyFont="1" applyFill="1" applyBorder="1" applyAlignment="1" applyProtection="1">
      <alignment horizontal="center" vertical="center"/>
      <protection hidden="1"/>
    </xf>
    <xf numFmtId="0" fontId="7" fillId="0" borderId="31" xfId="0" applyFont="1" applyFill="1" applyBorder="1" applyAlignment="1" applyProtection="1">
      <alignment horizontal="center" vertical="center"/>
      <protection hidden="1"/>
    </xf>
    <xf numFmtId="0" fontId="7" fillId="0" borderId="32" xfId="0" applyFont="1" applyFill="1" applyBorder="1" applyAlignment="1" applyProtection="1">
      <alignment horizontal="center" vertical="center"/>
      <protection hidden="1"/>
    </xf>
    <xf numFmtId="0" fontId="7" fillId="0" borderId="70" xfId="0" applyFont="1" applyFill="1" applyBorder="1" applyAlignment="1" applyProtection="1">
      <alignment horizontal="center" vertical="center"/>
      <protection hidden="1"/>
    </xf>
    <xf numFmtId="176" fontId="5" fillId="4" borderId="6" xfId="0" applyNumberFormat="1" applyFont="1" applyFill="1" applyBorder="1" applyAlignment="1" applyProtection="1">
      <alignment horizontal="center" vertical="center"/>
      <protection hidden="1"/>
    </xf>
    <xf numFmtId="176" fontId="5" fillId="4" borderId="7" xfId="0" applyNumberFormat="1" applyFont="1" applyFill="1" applyBorder="1" applyAlignment="1" applyProtection="1">
      <alignment horizontal="center" vertical="center"/>
      <protection hidden="1"/>
    </xf>
    <xf numFmtId="176" fontId="5" fillId="4" borderId="8" xfId="0" applyNumberFormat="1" applyFont="1" applyFill="1" applyBorder="1" applyAlignment="1" applyProtection="1">
      <alignment horizontal="center" vertical="center"/>
      <protection hidden="1"/>
    </xf>
    <xf numFmtId="176" fontId="5" fillId="4" borderId="12" xfId="0" applyNumberFormat="1" applyFont="1" applyFill="1" applyBorder="1" applyAlignment="1" applyProtection="1">
      <alignment horizontal="center" vertical="center"/>
      <protection hidden="1"/>
    </xf>
    <xf numFmtId="176" fontId="5" fillId="4" borderId="37" xfId="0" applyNumberFormat="1" applyFont="1" applyFill="1" applyBorder="1" applyAlignment="1" applyProtection="1">
      <alignment horizontal="center" vertical="center"/>
      <protection hidden="1"/>
    </xf>
    <xf numFmtId="176" fontId="5" fillId="4" borderId="38" xfId="0" applyNumberFormat="1" applyFont="1" applyFill="1" applyBorder="1" applyAlignment="1" applyProtection="1">
      <alignment horizontal="center" vertical="center"/>
      <protection hidden="1"/>
    </xf>
    <xf numFmtId="0" fontId="7" fillId="0" borderId="71" xfId="0" applyFont="1" applyFill="1" applyBorder="1" applyAlignment="1" applyProtection="1">
      <alignment horizontal="center" vertical="center"/>
      <protection hidden="1"/>
    </xf>
    <xf numFmtId="0" fontId="7" fillId="0" borderId="72" xfId="0" applyFont="1" applyFill="1" applyBorder="1" applyAlignment="1" applyProtection="1">
      <alignment horizontal="center" vertical="center"/>
      <protection hidden="1"/>
    </xf>
    <xf numFmtId="0" fontId="7" fillId="0" borderId="73" xfId="0" applyFont="1" applyFill="1" applyBorder="1" applyAlignment="1" applyProtection="1">
      <alignment horizontal="center" vertical="center"/>
      <protection hidden="1"/>
    </xf>
    <xf numFmtId="0" fontId="7" fillId="0" borderId="24" xfId="0" applyFont="1" applyFill="1" applyBorder="1" applyAlignment="1" applyProtection="1">
      <alignment horizontal="center" vertical="center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35" xfId="0" applyFont="1" applyFill="1" applyBorder="1" applyAlignment="1" applyProtection="1">
      <alignment horizontal="center" vertical="center"/>
      <protection hidden="1"/>
    </xf>
    <xf numFmtId="0" fontId="7" fillId="0" borderId="20" xfId="0" applyFont="1" applyFill="1" applyBorder="1" applyAlignment="1" applyProtection="1">
      <alignment horizontal="center" vertical="center"/>
      <protection hidden="1"/>
    </xf>
    <xf numFmtId="0" fontId="7" fillId="0" borderId="21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7" fillId="0" borderId="29" xfId="0" applyFont="1" applyFill="1" applyBorder="1" applyAlignment="1" applyProtection="1">
      <alignment horizontal="center" vertical="center"/>
      <protection hidden="1"/>
    </xf>
    <xf numFmtId="0" fontId="7" fillId="0" borderId="36" xfId="0" applyFont="1" applyFill="1" applyBorder="1" applyAlignment="1" applyProtection="1">
      <alignment horizontal="center" vertical="center"/>
      <protection hidden="1"/>
    </xf>
    <xf numFmtId="0" fontId="7" fillId="0" borderId="34" xfId="0" applyFont="1" applyFill="1" applyBorder="1" applyAlignment="1" applyProtection="1">
      <alignment horizontal="center" vertical="center"/>
      <protection hidden="1"/>
    </xf>
    <xf numFmtId="179" fontId="20" fillId="2" borderId="35" xfId="0" applyNumberFormat="1" applyFont="1" applyFill="1" applyBorder="1" applyAlignment="1" applyProtection="1">
      <alignment horizontal="right" vertical="center"/>
      <protection hidden="1"/>
    </xf>
    <xf numFmtId="179" fontId="20" fillId="2" borderId="43" xfId="0" applyNumberFormat="1" applyFont="1" applyFill="1" applyBorder="1" applyAlignment="1" applyProtection="1">
      <alignment horizontal="right" vertical="center"/>
      <protection hidden="1"/>
    </xf>
    <xf numFmtId="0" fontId="7" fillId="0" borderId="74" xfId="0" applyFont="1" applyFill="1" applyBorder="1" applyAlignment="1" applyProtection="1">
      <alignment horizontal="center" vertical="center"/>
      <protection hidden="1"/>
    </xf>
    <xf numFmtId="180" fontId="8" fillId="0" borderId="5" xfId="0" applyNumberFormat="1" applyFont="1" applyFill="1" applyBorder="1" applyAlignment="1" applyProtection="1">
      <alignment horizontal="center" vertical="center"/>
      <protection hidden="1"/>
    </xf>
    <xf numFmtId="180" fontId="8" fillId="0" borderId="9" xfId="0" applyNumberFormat="1" applyFont="1" applyFill="1" applyBorder="1" applyAlignment="1" applyProtection="1">
      <alignment horizontal="center" vertical="center"/>
      <protection hidden="1"/>
    </xf>
    <xf numFmtId="3" fontId="8" fillId="0" borderId="80" xfId="0" applyNumberFormat="1" applyFont="1" applyFill="1" applyBorder="1" applyAlignment="1" applyProtection="1">
      <alignment horizontal="center" vertical="center" shrinkToFit="1"/>
      <protection hidden="1"/>
    </xf>
    <xf numFmtId="3" fontId="8" fillId="0" borderId="79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70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horizontal="center" vertical="center"/>
      <protection locked="0"/>
    </xf>
    <xf numFmtId="0" fontId="7" fillId="0" borderId="35" xfId="0" applyFont="1" applyFill="1" applyBorder="1" applyAlignment="1" applyProtection="1">
      <alignment horizontal="center" vertical="center"/>
      <protection locked="0"/>
    </xf>
    <xf numFmtId="0" fontId="7" fillId="0" borderId="36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7" fillId="0" borderId="81" xfId="0" applyFont="1" applyFill="1" applyBorder="1" applyAlignment="1" applyProtection="1">
      <alignment horizontal="center" vertical="center"/>
      <protection locked="0"/>
    </xf>
    <xf numFmtId="179" fontId="8" fillId="0" borderId="5" xfId="0" applyNumberFormat="1" applyFont="1" applyFill="1" applyBorder="1" applyAlignment="1" applyProtection="1">
      <alignment horizontal="center" vertical="center"/>
      <protection locked="0" hidden="1"/>
    </xf>
    <xf numFmtId="179" fontId="8" fillId="0" borderId="9" xfId="0" applyNumberFormat="1" applyFont="1" applyFill="1" applyBorder="1" applyAlignment="1" applyProtection="1">
      <alignment horizontal="center" vertical="center"/>
      <protection locked="0" hidden="1"/>
    </xf>
    <xf numFmtId="179" fontId="8" fillId="0" borderId="40" xfId="0" applyNumberFormat="1" applyFont="1" applyFill="1" applyBorder="1" applyAlignment="1" applyProtection="1">
      <alignment horizontal="center" vertical="center" shrinkToFit="1"/>
      <protection locked="0" hidden="1"/>
    </xf>
    <xf numFmtId="179" fontId="8" fillId="0" borderId="41" xfId="0" applyNumberFormat="1" applyFont="1" applyFill="1" applyBorder="1" applyAlignment="1" applyProtection="1">
      <alignment horizontal="center" vertical="center" shrinkToFit="1"/>
      <protection locked="0" hidden="1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37" xfId="0" applyFont="1" applyFill="1" applyBorder="1" applyAlignment="1" applyProtection="1">
      <alignment horizontal="center" vertical="center"/>
      <protection locked="0"/>
    </xf>
    <xf numFmtId="0" fontId="5" fillId="4" borderId="38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shrinkToFit="1"/>
      <protection locked="0"/>
    </xf>
    <xf numFmtId="0" fontId="2" fillId="4" borderId="2" xfId="0" applyFont="1" applyFill="1" applyBorder="1" applyAlignment="1" applyProtection="1">
      <alignment horizontal="center" vertical="center" shrinkToFit="1"/>
      <protection locked="0"/>
    </xf>
    <xf numFmtId="0" fontId="2" fillId="4" borderId="3" xfId="0" applyFont="1" applyFill="1" applyBorder="1" applyAlignment="1" applyProtection="1">
      <alignment horizontal="center" vertical="center" shrinkToFit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49" fontId="13" fillId="4" borderId="1" xfId="0" applyNumberFormat="1" applyFont="1" applyFill="1" applyBorder="1" applyAlignment="1" applyProtection="1">
      <alignment horizontal="center" vertical="center"/>
      <protection locked="0"/>
    </xf>
    <xf numFmtId="49" fontId="13" fillId="4" borderId="2" xfId="0" applyNumberFormat="1" applyFont="1" applyFill="1" applyBorder="1" applyAlignment="1" applyProtection="1">
      <alignment horizontal="center" vertical="center"/>
      <protection locked="0"/>
    </xf>
    <xf numFmtId="49" fontId="13" fillId="4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61"/>
  <sheetViews>
    <sheetView view="pageBreakPreview" topLeftCell="A31" zoomScale="80" zoomScaleNormal="100" zoomScaleSheetLayoutView="80" workbookViewId="0">
      <selection activeCell="I22" sqref="I22:N22"/>
    </sheetView>
  </sheetViews>
  <sheetFormatPr defaultRowHeight="13.5" x14ac:dyDescent="0.15"/>
  <cols>
    <col min="6" max="6" width="22.875" customWidth="1"/>
    <col min="7" max="7" width="13.375" customWidth="1"/>
    <col min="9" max="9" width="12.25" customWidth="1"/>
    <col min="14" max="14" width="5.25" customWidth="1"/>
  </cols>
  <sheetData>
    <row r="1" spans="1:14" x14ac:dyDescent="0.15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24.95" customHeight="1" thickBot="1" x14ac:dyDescent="0.2">
      <c r="A3" s="18" t="s">
        <v>10</v>
      </c>
      <c r="B3" s="146" t="s">
        <v>48</v>
      </c>
      <c r="C3" s="147"/>
      <c r="D3" s="147"/>
      <c r="E3" s="147"/>
      <c r="F3" s="148"/>
      <c r="G3" s="149" t="s">
        <v>11</v>
      </c>
      <c r="H3" s="150"/>
      <c r="I3" s="55" t="s">
        <v>37</v>
      </c>
      <c r="J3" s="21"/>
      <c r="K3" s="21"/>
      <c r="L3" s="21"/>
      <c r="M3" s="21"/>
      <c r="N3" s="21"/>
    </row>
    <row r="4" spans="1:14" ht="24.95" customHeight="1" thickBot="1" x14ac:dyDescent="0.2">
      <c r="A4" s="18"/>
      <c r="B4" s="117"/>
      <c r="C4" s="117"/>
      <c r="D4" s="117"/>
      <c r="E4" s="117"/>
      <c r="F4" s="117"/>
      <c r="G4" s="26"/>
      <c r="H4" s="26"/>
      <c r="I4" s="21"/>
      <c r="J4" s="21"/>
      <c r="K4" s="21"/>
      <c r="L4" s="21"/>
      <c r="M4" s="21"/>
      <c r="N4" s="21"/>
    </row>
    <row r="5" spans="1:14" ht="24.95" customHeight="1" thickBot="1" x14ac:dyDescent="0.2">
      <c r="A5" s="19" t="s">
        <v>12</v>
      </c>
      <c r="B5" s="151" t="s">
        <v>49</v>
      </c>
      <c r="C5" s="152"/>
      <c r="D5" s="152"/>
      <c r="E5" s="152"/>
      <c r="F5" s="153"/>
      <c r="G5" s="154" t="s">
        <v>13</v>
      </c>
      <c r="H5" s="155"/>
      <c r="I5" s="156" t="s">
        <v>47</v>
      </c>
      <c r="J5" s="157"/>
      <c r="K5" s="158"/>
      <c r="L5" s="21"/>
      <c r="M5" s="21"/>
      <c r="N5" s="21"/>
    </row>
    <row r="6" spans="1:14" ht="21.75" customHeight="1" thickBot="1" x14ac:dyDescent="0.2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2.5" customHeight="1" thickBot="1" x14ac:dyDescent="0.2">
      <c r="B7" s="21"/>
      <c r="C7" s="159" t="s">
        <v>84</v>
      </c>
      <c r="D7" s="160"/>
      <c r="E7" s="161"/>
      <c r="F7" s="21"/>
      <c r="G7" s="21"/>
      <c r="H7" s="162" t="s">
        <v>70</v>
      </c>
      <c r="I7" s="162"/>
      <c r="J7" s="162"/>
      <c r="K7" s="162"/>
      <c r="L7" s="21"/>
      <c r="M7" s="21"/>
      <c r="N7" s="21"/>
    </row>
    <row r="8" spans="1:14" ht="30" customHeight="1" x14ac:dyDescent="0.15">
      <c r="A8" s="163" t="s">
        <v>34</v>
      </c>
      <c r="B8" s="118" t="s">
        <v>2</v>
      </c>
      <c r="C8" s="59" t="s">
        <v>28</v>
      </c>
      <c r="D8" s="60" t="s">
        <v>29</v>
      </c>
      <c r="E8" s="61" t="s">
        <v>30</v>
      </c>
      <c r="F8" s="28" t="s">
        <v>16</v>
      </c>
      <c r="G8" s="36" t="s">
        <v>3</v>
      </c>
      <c r="H8" s="119">
        <v>1</v>
      </c>
      <c r="I8" s="166" t="s">
        <v>85</v>
      </c>
      <c r="J8" s="166"/>
      <c r="K8" s="166"/>
      <c r="L8" s="166"/>
      <c r="M8" s="166"/>
      <c r="N8" s="166"/>
    </row>
    <row r="9" spans="1:14" ht="30" customHeight="1" x14ac:dyDescent="0.15">
      <c r="A9" s="163"/>
      <c r="B9" s="120">
        <v>1</v>
      </c>
      <c r="C9" s="62">
        <v>4</v>
      </c>
      <c r="D9" s="63">
        <v>5</v>
      </c>
      <c r="E9" s="64"/>
      <c r="F9" s="65" t="s">
        <v>51</v>
      </c>
      <c r="G9" s="66">
        <v>41008</v>
      </c>
      <c r="H9" s="69" t="s">
        <v>65</v>
      </c>
      <c r="I9" s="166" t="s">
        <v>66</v>
      </c>
      <c r="J9" s="166"/>
      <c r="K9" s="166"/>
      <c r="L9" s="166"/>
      <c r="M9" s="166"/>
      <c r="N9" s="166"/>
    </row>
    <row r="10" spans="1:14" ht="30" customHeight="1" x14ac:dyDescent="0.15">
      <c r="A10" s="163"/>
      <c r="B10" s="120">
        <v>2</v>
      </c>
      <c r="C10" s="62">
        <v>5</v>
      </c>
      <c r="D10" s="63">
        <v>4</v>
      </c>
      <c r="E10" s="64"/>
      <c r="F10" s="65" t="s">
        <v>52</v>
      </c>
      <c r="G10" s="66">
        <v>41034</v>
      </c>
      <c r="H10" s="67"/>
      <c r="I10" s="144" t="s">
        <v>76</v>
      </c>
      <c r="J10" s="144"/>
      <c r="K10" s="144"/>
      <c r="L10" s="144"/>
      <c r="M10" s="144"/>
      <c r="N10" s="144"/>
    </row>
    <row r="11" spans="1:14" ht="30" customHeight="1" x14ac:dyDescent="0.15">
      <c r="A11" s="163"/>
      <c r="B11" s="120">
        <v>3</v>
      </c>
      <c r="C11" s="62">
        <v>6</v>
      </c>
      <c r="D11" s="63">
        <v>3</v>
      </c>
      <c r="E11" s="64"/>
      <c r="F11" s="65" t="s">
        <v>53</v>
      </c>
      <c r="G11" s="66">
        <v>41082</v>
      </c>
      <c r="H11" s="67"/>
      <c r="I11" s="144"/>
      <c r="J11" s="144"/>
      <c r="K11" s="144"/>
      <c r="L11" s="144"/>
      <c r="M11" s="144"/>
      <c r="N11" s="144"/>
    </row>
    <row r="12" spans="1:14" ht="30" customHeight="1" x14ac:dyDescent="0.15">
      <c r="A12" s="163"/>
      <c r="B12" s="120">
        <v>4</v>
      </c>
      <c r="C12" s="62">
        <v>7</v>
      </c>
      <c r="D12" s="63">
        <v>2</v>
      </c>
      <c r="E12" s="64"/>
      <c r="F12" s="65" t="s">
        <v>50</v>
      </c>
      <c r="G12" s="66">
        <v>41110</v>
      </c>
      <c r="H12" s="69" t="s">
        <v>67</v>
      </c>
      <c r="I12" s="167" t="s">
        <v>68</v>
      </c>
      <c r="J12" s="167"/>
      <c r="K12" s="167"/>
      <c r="L12" s="167"/>
      <c r="M12" s="167"/>
      <c r="N12" s="167"/>
    </row>
    <row r="13" spans="1:14" ht="30" customHeight="1" x14ac:dyDescent="0.15">
      <c r="A13" s="163"/>
      <c r="B13" s="120">
        <v>5</v>
      </c>
      <c r="C13" s="62">
        <v>1</v>
      </c>
      <c r="D13" s="63">
        <v>1</v>
      </c>
      <c r="E13" s="64"/>
      <c r="F13" s="65" t="s">
        <v>54</v>
      </c>
      <c r="G13" s="66">
        <v>41132</v>
      </c>
      <c r="H13" s="67"/>
      <c r="I13" s="168" t="s">
        <v>101</v>
      </c>
      <c r="J13" s="168"/>
      <c r="K13" s="168"/>
      <c r="L13" s="168"/>
      <c r="M13" s="168"/>
      <c r="N13" s="168"/>
    </row>
    <row r="14" spans="1:14" ht="30" customHeight="1" x14ac:dyDescent="0.15">
      <c r="A14" s="163"/>
      <c r="B14" s="120">
        <v>6</v>
      </c>
      <c r="C14" s="62">
        <v>3</v>
      </c>
      <c r="D14" s="63">
        <v>6</v>
      </c>
      <c r="E14" s="64"/>
      <c r="F14" s="65" t="s">
        <v>55</v>
      </c>
      <c r="G14" s="66">
        <v>41158</v>
      </c>
      <c r="H14" s="67"/>
      <c r="I14" s="168"/>
      <c r="J14" s="168"/>
      <c r="K14" s="168"/>
      <c r="L14" s="168"/>
      <c r="M14" s="168"/>
      <c r="N14" s="168"/>
    </row>
    <row r="15" spans="1:14" ht="30" customHeight="1" x14ac:dyDescent="0.15">
      <c r="A15" s="163"/>
      <c r="B15" s="120">
        <v>7</v>
      </c>
      <c r="C15" s="62">
        <v>2</v>
      </c>
      <c r="D15" s="63">
        <v>7</v>
      </c>
      <c r="E15" s="64"/>
      <c r="F15" s="65" t="s">
        <v>57</v>
      </c>
      <c r="G15" s="66">
        <v>41314</v>
      </c>
      <c r="H15" s="72">
        <v>2</v>
      </c>
      <c r="I15" s="166" t="s">
        <v>69</v>
      </c>
      <c r="J15" s="166"/>
      <c r="K15" s="166"/>
      <c r="L15" s="166"/>
      <c r="M15" s="166"/>
      <c r="N15" s="166"/>
    </row>
    <row r="16" spans="1:14" ht="30" customHeight="1" x14ac:dyDescent="0.15">
      <c r="A16" s="163"/>
      <c r="B16" s="120">
        <v>8</v>
      </c>
      <c r="C16" s="62">
        <v>8</v>
      </c>
      <c r="D16" s="63"/>
      <c r="E16" s="64"/>
      <c r="F16" s="65" t="s">
        <v>58</v>
      </c>
      <c r="G16" s="66">
        <v>41350</v>
      </c>
      <c r="H16" s="143" t="s">
        <v>65</v>
      </c>
      <c r="I16" s="144" t="s">
        <v>79</v>
      </c>
      <c r="J16" s="144"/>
      <c r="K16" s="144"/>
      <c r="L16" s="144"/>
      <c r="M16" s="144"/>
      <c r="N16" s="144"/>
    </row>
    <row r="17" spans="1:14" ht="30" customHeight="1" x14ac:dyDescent="0.15">
      <c r="A17" s="163"/>
      <c r="B17" s="120">
        <v>9</v>
      </c>
      <c r="C17" s="62">
        <v>9</v>
      </c>
      <c r="D17" s="63"/>
      <c r="E17" s="64"/>
      <c r="F17" s="65" t="s">
        <v>56</v>
      </c>
      <c r="G17" s="66">
        <v>41192</v>
      </c>
      <c r="H17" s="143"/>
      <c r="I17" s="144"/>
      <c r="J17" s="144"/>
      <c r="K17" s="144"/>
      <c r="L17" s="144"/>
      <c r="M17" s="144"/>
      <c r="N17" s="144"/>
    </row>
    <row r="18" spans="1:14" ht="30" customHeight="1" thickBot="1" x14ac:dyDescent="0.2">
      <c r="A18" s="163"/>
      <c r="B18" s="121">
        <v>10</v>
      </c>
      <c r="C18" s="75"/>
      <c r="D18" s="76"/>
      <c r="E18" s="77"/>
      <c r="F18" s="78" t="s">
        <v>59</v>
      </c>
      <c r="G18" s="79">
        <v>41236</v>
      </c>
      <c r="H18" s="145" t="s">
        <v>67</v>
      </c>
      <c r="I18" s="144" t="s">
        <v>96</v>
      </c>
      <c r="J18" s="144"/>
      <c r="K18" s="144"/>
      <c r="L18" s="144"/>
      <c r="M18" s="144"/>
      <c r="N18" s="144"/>
    </row>
    <row r="19" spans="1:14" ht="22.5" customHeight="1" thickBot="1" x14ac:dyDescent="0.2">
      <c r="A19" s="20"/>
      <c r="B19" s="117"/>
      <c r="C19" s="122"/>
      <c r="D19" s="122"/>
      <c r="E19" s="122"/>
      <c r="F19" s="123"/>
      <c r="G19" s="124"/>
      <c r="H19" s="145"/>
      <c r="I19" s="144"/>
      <c r="J19" s="144"/>
      <c r="K19" s="144"/>
      <c r="L19" s="144"/>
      <c r="M19" s="144"/>
      <c r="N19" s="144"/>
    </row>
    <row r="20" spans="1:14" ht="22.5" customHeight="1" thickBot="1" x14ac:dyDescent="0.2">
      <c r="B20" s="21"/>
      <c r="C20" s="159" t="s">
        <v>84</v>
      </c>
      <c r="D20" s="160"/>
      <c r="E20" s="161"/>
      <c r="F20" s="21"/>
      <c r="G20" s="21"/>
      <c r="H20" s="69" t="s">
        <v>71</v>
      </c>
      <c r="I20" s="166" t="s">
        <v>80</v>
      </c>
      <c r="J20" s="166"/>
      <c r="K20" s="166"/>
      <c r="L20" s="166"/>
      <c r="M20" s="166"/>
      <c r="N20" s="166"/>
    </row>
    <row r="21" spans="1:14" ht="30" customHeight="1" x14ac:dyDescent="0.15">
      <c r="A21" s="163" t="s">
        <v>31</v>
      </c>
      <c r="B21" s="118" t="s">
        <v>2</v>
      </c>
      <c r="C21" s="59" t="s">
        <v>28</v>
      </c>
      <c r="D21" s="60" t="s">
        <v>29</v>
      </c>
      <c r="E21" s="61" t="s">
        <v>30</v>
      </c>
      <c r="F21" s="28" t="s">
        <v>16</v>
      </c>
      <c r="G21" s="36" t="s">
        <v>3</v>
      </c>
      <c r="H21" s="125">
        <v>3</v>
      </c>
      <c r="I21" s="167" t="s">
        <v>72</v>
      </c>
      <c r="J21" s="167"/>
      <c r="K21" s="167"/>
      <c r="L21" s="167"/>
      <c r="M21" s="167"/>
      <c r="N21" s="167"/>
    </row>
    <row r="22" spans="1:14" ht="30" customHeight="1" x14ac:dyDescent="0.15">
      <c r="A22" s="163"/>
      <c r="B22" s="120">
        <v>1</v>
      </c>
      <c r="C22" s="62">
        <v>2</v>
      </c>
      <c r="D22" s="63"/>
      <c r="E22" s="64"/>
      <c r="F22" s="65" t="s">
        <v>60</v>
      </c>
      <c r="G22" s="66">
        <v>40901</v>
      </c>
      <c r="H22" s="125"/>
      <c r="I22" s="167"/>
      <c r="J22" s="167"/>
      <c r="K22" s="167"/>
      <c r="L22" s="167"/>
      <c r="M22" s="167"/>
      <c r="N22" s="167"/>
    </row>
    <row r="23" spans="1:14" ht="30" customHeight="1" x14ac:dyDescent="0.15">
      <c r="A23" s="163"/>
      <c r="B23" s="120">
        <v>2</v>
      </c>
      <c r="C23" s="62">
        <v>3</v>
      </c>
      <c r="D23" s="63">
        <v>4</v>
      </c>
      <c r="E23" s="64"/>
      <c r="F23" s="65" t="s">
        <v>61</v>
      </c>
      <c r="G23" s="66">
        <v>40909</v>
      </c>
      <c r="H23" s="169" t="s">
        <v>86</v>
      </c>
      <c r="I23" s="170"/>
      <c r="J23" s="170"/>
      <c r="K23" s="170"/>
      <c r="L23" s="170"/>
      <c r="M23" s="170"/>
      <c r="N23" s="170"/>
    </row>
    <row r="24" spans="1:14" ht="30" customHeight="1" x14ac:dyDescent="0.15">
      <c r="A24" s="163"/>
      <c r="B24" s="120">
        <v>3</v>
      </c>
      <c r="C24" s="62">
        <v>4</v>
      </c>
      <c r="D24" s="63">
        <v>3</v>
      </c>
      <c r="E24" s="64"/>
      <c r="F24" s="65" t="s">
        <v>62</v>
      </c>
      <c r="G24" s="66">
        <v>40941</v>
      </c>
      <c r="H24" s="169"/>
      <c r="I24" s="170"/>
      <c r="J24" s="170"/>
      <c r="K24" s="170"/>
      <c r="L24" s="170"/>
      <c r="M24" s="170"/>
      <c r="N24" s="170"/>
    </row>
    <row r="25" spans="1:14" ht="30" customHeight="1" x14ac:dyDescent="0.15">
      <c r="A25" s="163"/>
      <c r="B25" s="120">
        <v>4</v>
      </c>
      <c r="C25" s="62">
        <v>5</v>
      </c>
      <c r="D25" s="63">
        <v>2</v>
      </c>
      <c r="E25" s="64"/>
      <c r="F25" s="65" t="s">
        <v>63</v>
      </c>
      <c r="G25" s="66">
        <v>40971</v>
      </c>
      <c r="H25" s="169"/>
      <c r="I25" s="170"/>
      <c r="J25" s="170"/>
      <c r="K25" s="170"/>
      <c r="L25" s="170"/>
      <c r="M25" s="170"/>
      <c r="N25" s="170"/>
    </row>
    <row r="26" spans="1:14" ht="30" customHeight="1" x14ac:dyDescent="0.15">
      <c r="A26" s="163"/>
      <c r="B26" s="120">
        <v>5</v>
      </c>
      <c r="C26" s="62">
        <v>1</v>
      </c>
      <c r="D26" s="63">
        <v>1</v>
      </c>
      <c r="E26" s="64"/>
      <c r="F26" s="65" t="s">
        <v>64</v>
      </c>
      <c r="G26" s="66">
        <v>40716</v>
      </c>
      <c r="H26" s="169"/>
      <c r="I26" s="170"/>
      <c r="J26" s="170"/>
      <c r="K26" s="170"/>
      <c r="L26" s="170"/>
      <c r="M26" s="170"/>
      <c r="N26" s="170"/>
    </row>
    <row r="27" spans="1:14" ht="30" customHeight="1" x14ac:dyDescent="0.15">
      <c r="A27" s="163"/>
      <c r="B27" s="120">
        <v>6</v>
      </c>
      <c r="C27" s="62"/>
      <c r="D27" s="63"/>
      <c r="E27" s="64"/>
      <c r="F27" s="65"/>
      <c r="G27" s="66"/>
      <c r="H27" s="169"/>
      <c r="I27" s="170"/>
      <c r="J27" s="170"/>
      <c r="K27" s="170"/>
      <c r="L27" s="170"/>
      <c r="M27" s="170"/>
      <c r="N27" s="170"/>
    </row>
    <row r="28" spans="1:14" ht="30" customHeight="1" x14ac:dyDescent="0.15">
      <c r="A28" s="163"/>
      <c r="B28" s="120">
        <v>7</v>
      </c>
      <c r="C28" s="62"/>
      <c r="D28" s="63"/>
      <c r="E28" s="64"/>
      <c r="F28" s="65"/>
      <c r="G28" s="66"/>
      <c r="H28" s="169"/>
      <c r="I28" s="170"/>
      <c r="J28" s="170"/>
      <c r="K28" s="170"/>
      <c r="L28" s="170"/>
      <c r="M28" s="170"/>
      <c r="N28" s="170"/>
    </row>
    <row r="29" spans="1:14" ht="30" customHeight="1" x14ac:dyDescent="0.15">
      <c r="A29" s="163"/>
      <c r="B29" s="120">
        <v>8</v>
      </c>
      <c r="C29" s="62"/>
      <c r="D29" s="63"/>
      <c r="E29" s="64"/>
      <c r="F29" s="65"/>
      <c r="G29" s="66"/>
      <c r="H29" s="169"/>
      <c r="I29" s="170"/>
      <c r="J29" s="170"/>
      <c r="K29" s="170"/>
      <c r="L29" s="170"/>
      <c r="M29" s="170"/>
      <c r="N29" s="170"/>
    </row>
    <row r="30" spans="1:14" ht="30" customHeight="1" x14ac:dyDescent="0.15">
      <c r="A30" s="163"/>
      <c r="B30" s="120">
        <v>9</v>
      </c>
      <c r="C30" s="62"/>
      <c r="D30" s="63"/>
      <c r="E30" s="64"/>
      <c r="F30" s="65"/>
      <c r="G30" s="66"/>
      <c r="H30" s="169"/>
      <c r="I30" s="170"/>
      <c r="J30" s="170"/>
      <c r="K30" s="170"/>
      <c r="L30" s="170"/>
      <c r="M30" s="170"/>
      <c r="N30" s="170"/>
    </row>
    <row r="31" spans="1:14" ht="30" customHeight="1" thickBot="1" x14ac:dyDescent="0.2">
      <c r="A31" s="163"/>
      <c r="B31" s="121">
        <v>10</v>
      </c>
      <c r="C31" s="75"/>
      <c r="D31" s="76"/>
      <c r="E31" s="77"/>
      <c r="F31" s="78"/>
      <c r="G31" s="79"/>
      <c r="H31" s="171" t="s">
        <v>78</v>
      </c>
      <c r="I31" s="171"/>
      <c r="J31" s="171"/>
      <c r="K31" s="171"/>
      <c r="L31" s="171"/>
      <c r="M31" s="171"/>
      <c r="N31" s="171"/>
    </row>
    <row r="32" spans="1:14" ht="30" customHeight="1" thickBot="1" x14ac:dyDescent="0.2">
      <c r="B32" s="21"/>
      <c r="C32" s="21"/>
      <c r="D32" s="21"/>
      <c r="E32" s="21"/>
      <c r="F32" s="21"/>
      <c r="G32" s="21"/>
      <c r="H32" s="171"/>
      <c r="I32" s="171"/>
      <c r="J32" s="171"/>
      <c r="K32" s="171"/>
      <c r="L32" s="171"/>
      <c r="M32" s="171"/>
      <c r="N32" s="171"/>
    </row>
    <row r="33" spans="1:14" ht="30" customHeight="1" x14ac:dyDescent="0.15">
      <c r="A33" s="163" t="s">
        <v>9</v>
      </c>
      <c r="B33" s="118" t="s">
        <v>2</v>
      </c>
      <c r="C33" s="59" t="s">
        <v>38</v>
      </c>
      <c r="D33" s="60" t="s">
        <v>39</v>
      </c>
      <c r="E33" s="126"/>
      <c r="F33" s="127" t="s">
        <v>16</v>
      </c>
      <c r="G33" s="89" t="s">
        <v>40</v>
      </c>
      <c r="H33" s="171"/>
      <c r="I33" s="171"/>
      <c r="J33" s="171"/>
      <c r="K33" s="171"/>
      <c r="L33" s="171"/>
      <c r="M33" s="171"/>
      <c r="N33" s="171"/>
    </row>
    <row r="34" spans="1:14" ht="30" customHeight="1" x14ac:dyDescent="0.15">
      <c r="A34" s="163"/>
      <c r="B34" s="164">
        <v>1</v>
      </c>
      <c r="C34" s="98">
        <v>2</v>
      </c>
      <c r="D34" s="92">
        <v>5</v>
      </c>
      <c r="E34" s="128"/>
      <c r="F34" s="93" t="str">
        <f>IFERROR(IF(C34=2,VLOOKUP(D34,$B$22:$G$31,5),VLOOKUP(D34,$B$9:$G$18,5)),"")</f>
        <v>見沼　里子</v>
      </c>
      <c r="G34" s="94"/>
      <c r="H34" s="129" t="s">
        <v>65</v>
      </c>
      <c r="I34" s="174" t="s">
        <v>87</v>
      </c>
      <c r="J34" s="174"/>
      <c r="K34" s="174"/>
      <c r="L34" s="174"/>
      <c r="M34" s="174"/>
      <c r="N34" s="174"/>
    </row>
    <row r="35" spans="1:14" ht="30" customHeight="1" x14ac:dyDescent="0.15">
      <c r="A35" s="163"/>
      <c r="B35" s="165"/>
      <c r="C35" s="95">
        <v>2</v>
      </c>
      <c r="D35" s="96">
        <v>3</v>
      </c>
      <c r="E35" s="130"/>
      <c r="F35" s="93" t="str">
        <f t="shared" ref="F35:F41" si="0">IFERROR(IF(C35=2,VLOOKUP(D35,$B$22:$G$31,5),VLOOKUP(D35,$B$9:$G$18,5)),"")</f>
        <v>鬼北　花江</v>
      </c>
      <c r="G35" s="97"/>
      <c r="H35" s="67"/>
      <c r="I35" s="168" t="s">
        <v>81</v>
      </c>
      <c r="J35" s="168"/>
      <c r="K35" s="168"/>
      <c r="L35" s="168"/>
      <c r="M35" s="168"/>
      <c r="N35" s="168"/>
    </row>
    <row r="36" spans="1:14" ht="30" customHeight="1" x14ac:dyDescent="0.15">
      <c r="A36" s="163"/>
      <c r="B36" s="164">
        <v>2</v>
      </c>
      <c r="C36" s="98">
        <v>2</v>
      </c>
      <c r="D36" s="92">
        <v>4</v>
      </c>
      <c r="E36" s="128"/>
      <c r="F36" s="93" t="str">
        <f t="shared" si="0"/>
        <v>愛南　華絵</v>
      </c>
      <c r="G36" s="94"/>
      <c r="H36" s="67"/>
      <c r="I36" s="168"/>
      <c r="J36" s="168"/>
      <c r="K36" s="168"/>
      <c r="L36" s="168"/>
      <c r="M36" s="168"/>
      <c r="N36" s="168"/>
    </row>
    <row r="37" spans="1:14" ht="30" customHeight="1" x14ac:dyDescent="0.15">
      <c r="A37" s="163"/>
      <c r="B37" s="165"/>
      <c r="C37" s="95">
        <v>1</v>
      </c>
      <c r="D37" s="96">
        <v>5</v>
      </c>
      <c r="E37" s="130"/>
      <c r="F37" s="93" t="str">
        <f t="shared" si="0"/>
        <v>三間　米子</v>
      </c>
      <c r="G37" s="97"/>
      <c r="H37" s="129" t="s">
        <v>67</v>
      </c>
      <c r="I37" s="174" t="s">
        <v>95</v>
      </c>
      <c r="J37" s="174"/>
      <c r="K37" s="174"/>
      <c r="L37" s="174"/>
      <c r="M37" s="174"/>
      <c r="N37" s="174"/>
    </row>
    <row r="38" spans="1:14" ht="30" customHeight="1" x14ac:dyDescent="0.15">
      <c r="A38" s="163"/>
      <c r="B38" s="164">
        <v>3</v>
      </c>
      <c r="C38" s="98">
        <v>2</v>
      </c>
      <c r="D38" s="92">
        <v>1</v>
      </c>
      <c r="E38" s="128"/>
      <c r="F38" s="93" t="str">
        <f t="shared" si="0"/>
        <v>宇和島　花子</v>
      </c>
      <c r="G38" s="99"/>
      <c r="H38" s="67"/>
      <c r="I38" s="168" t="s">
        <v>77</v>
      </c>
      <c r="J38" s="168"/>
      <c r="K38" s="168"/>
      <c r="L38" s="168"/>
      <c r="M38" s="168"/>
      <c r="N38" s="168"/>
    </row>
    <row r="39" spans="1:14" ht="30" customHeight="1" x14ac:dyDescent="0.15">
      <c r="A39" s="163"/>
      <c r="B39" s="165"/>
      <c r="C39" s="95" t="s">
        <v>94</v>
      </c>
      <c r="D39" s="96"/>
      <c r="E39" s="130"/>
      <c r="F39" s="93" t="s">
        <v>73</v>
      </c>
      <c r="G39" s="97" t="s">
        <v>88</v>
      </c>
      <c r="H39" s="67"/>
      <c r="I39" s="168"/>
      <c r="J39" s="168"/>
      <c r="K39" s="168"/>
      <c r="L39" s="168"/>
      <c r="M39" s="168"/>
      <c r="N39" s="168"/>
    </row>
    <row r="40" spans="1:14" ht="30" customHeight="1" x14ac:dyDescent="0.15">
      <c r="A40" s="163"/>
      <c r="B40" s="164">
        <v>4</v>
      </c>
      <c r="C40" s="98"/>
      <c r="D40" s="92"/>
      <c r="E40" s="128"/>
      <c r="F40" s="93" t="str">
        <f t="shared" si="0"/>
        <v/>
      </c>
      <c r="G40" s="94"/>
      <c r="H40" s="67"/>
      <c r="I40" s="168"/>
      <c r="J40" s="168"/>
      <c r="K40" s="168"/>
      <c r="L40" s="168"/>
      <c r="M40" s="168"/>
      <c r="N40" s="168"/>
    </row>
    <row r="41" spans="1:14" ht="30" customHeight="1" thickBot="1" x14ac:dyDescent="0.2">
      <c r="A41" s="163"/>
      <c r="B41" s="172"/>
      <c r="C41" s="100"/>
      <c r="D41" s="101"/>
      <c r="E41" s="131"/>
      <c r="F41" s="78" t="str">
        <f t="shared" si="0"/>
        <v/>
      </c>
      <c r="G41" s="102"/>
      <c r="H41" s="21"/>
      <c r="I41" s="173"/>
      <c r="J41" s="173"/>
      <c r="K41" s="173"/>
      <c r="L41" s="21"/>
      <c r="M41" s="21"/>
      <c r="N41" s="21"/>
    </row>
    <row r="42" spans="1:14" ht="30" customHeight="1" x14ac:dyDescent="0.15"/>
    <row r="43" spans="1:14" ht="30" customHeight="1" x14ac:dyDescent="0.15"/>
    <row r="44" spans="1:14" ht="30" customHeight="1" x14ac:dyDescent="0.15"/>
    <row r="45" spans="1:14" ht="30" customHeight="1" x14ac:dyDescent="0.15"/>
    <row r="46" spans="1:14" ht="30" customHeight="1" x14ac:dyDescent="0.15"/>
    <row r="47" spans="1:14" ht="30" customHeight="1" x14ac:dyDescent="0.15"/>
    <row r="48" spans="1:14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</sheetData>
  <sheetProtection algorithmName="SHA-512" hashValue="moX0yzsQk6FHC2akC3CqcDk0WB0jGGTdiavoyT3okuCLJ12GPRwR6xrRHwCAPcjsQZmnv0lIZea1+mw8FrwJ7g==" saltValue="rgEfpeWrcUIvPSoILwDxcw==" spinCount="100000" sheet="1" objects="1" scenarios="1" selectLockedCells="1" selectUnlockedCells="1"/>
  <mergeCells count="35">
    <mergeCell ref="I38:N40"/>
    <mergeCell ref="I21:N21"/>
    <mergeCell ref="H23:N30"/>
    <mergeCell ref="H31:N33"/>
    <mergeCell ref="B40:B41"/>
    <mergeCell ref="I41:K41"/>
    <mergeCell ref="I34:N34"/>
    <mergeCell ref="I35:N36"/>
    <mergeCell ref="I37:N37"/>
    <mergeCell ref="A33:A41"/>
    <mergeCell ref="B34:B35"/>
    <mergeCell ref="B36:B37"/>
    <mergeCell ref="B38:B39"/>
    <mergeCell ref="I18:N19"/>
    <mergeCell ref="C20:E20"/>
    <mergeCell ref="I20:N20"/>
    <mergeCell ref="A21:A31"/>
    <mergeCell ref="I22:N22"/>
    <mergeCell ref="A8:A18"/>
    <mergeCell ref="I8:N8"/>
    <mergeCell ref="I9:N9"/>
    <mergeCell ref="I10:N11"/>
    <mergeCell ref="I12:N12"/>
    <mergeCell ref="I13:N14"/>
    <mergeCell ref="I15:N15"/>
    <mergeCell ref="H16:H17"/>
    <mergeCell ref="I16:N17"/>
    <mergeCell ref="H18:H19"/>
    <mergeCell ref="B3:F3"/>
    <mergeCell ref="G3:H3"/>
    <mergeCell ref="B5:F5"/>
    <mergeCell ref="G5:H5"/>
    <mergeCell ref="I5:K5"/>
    <mergeCell ref="C7:E7"/>
    <mergeCell ref="H7:K7"/>
  </mergeCells>
  <phoneticPr fontId="1"/>
  <dataValidations count="1">
    <dataValidation showDropDown="1" showInputMessage="1" showErrorMessage="1" sqref="A1:N41" xr:uid="{251A12DC-77F0-4482-AE8D-1350E9FD5633}"/>
  </dataValidations>
  <pageMargins left="0.25" right="0.25" top="0.75" bottom="0.75" header="0.3" footer="0.3"/>
  <pageSetup paperSize="9" scale="69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61"/>
  <sheetViews>
    <sheetView view="pageBreakPreview" topLeftCell="A11" zoomScale="86" zoomScaleNormal="100" zoomScaleSheetLayoutView="86" workbookViewId="0">
      <selection activeCell="E11" sqref="E11"/>
    </sheetView>
  </sheetViews>
  <sheetFormatPr defaultRowHeight="13.5" x14ac:dyDescent="0.15"/>
  <cols>
    <col min="6" max="6" width="22.875" customWidth="1"/>
    <col min="7" max="7" width="13.375" customWidth="1"/>
    <col min="9" max="9" width="12.25" customWidth="1"/>
    <col min="14" max="14" width="5.25" customWidth="1"/>
  </cols>
  <sheetData>
    <row r="1" spans="1:14" x14ac:dyDescent="0.1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4" ht="14.25" thickBo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4" ht="24.95" customHeight="1" thickBot="1" x14ac:dyDescent="0.2">
      <c r="A3" s="33" t="s">
        <v>10</v>
      </c>
      <c r="B3" s="179"/>
      <c r="C3" s="180"/>
      <c r="D3" s="180"/>
      <c r="E3" s="180"/>
      <c r="F3" s="181"/>
      <c r="G3" s="149" t="s">
        <v>11</v>
      </c>
      <c r="H3" s="150"/>
      <c r="I3" s="103"/>
      <c r="J3" s="21"/>
      <c r="K3" s="21"/>
    </row>
    <row r="4" spans="1:14" ht="24.95" customHeight="1" thickBot="1" x14ac:dyDescent="0.2">
      <c r="A4" s="33"/>
      <c r="B4" s="34"/>
      <c r="C4" s="34"/>
      <c r="D4" s="34"/>
      <c r="E4" s="34"/>
      <c r="F4" s="34"/>
      <c r="G4" s="26"/>
      <c r="H4" s="26"/>
      <c r="I4" s="22"/>
      <c r="J4" s="21"/>
      <c r="K4" s="21"/>
    </row>
    <row r="5" spans="1:14" ht="24.95" customHeight="1" thickBot="1" x14ac:dyDescent="0.2">
      <c r="A5" s="56" t="s">
        <v>12</v>
      </c>
      <c r="B5" s="182"/>
      <c r="C5" s="183"/>
      <c r="D5" s="183"/>
      <c r="E5" s="183"/>
      <c r="F5" s="184"/>
      <c r="G5" s="154" t="s">
        <v>13</v>
      </c>
      <c r="H5" s="155"/>
      <c r="I5" s="175"/>
      <c r="J5" s="176"/>
      <c r="K5" s="177"/>
    </row>
    <row r="6" spans="1:14" ht="21.75" customHeight="1" thickBot="1" x14ac:dyDescent="0.2">
      <c r="A6" s="21"/>
      <c r="B6" s="21"/>
      <c r="C6" s="21"/>
      <c r="D6" s="21"/>
      <c r="E6" s="21"/>
      <c r="F6" s="21"/>
      <c r="G6" s="21"/>
      <c r="H6" s="21"/>
      <c r="I6" s="185" t="s">
        <v>89</v>
      </c>
      <c r="J6" s="186"/>
      <c r="K6" s="186"/>
    </row>
    <row r="7" spans="1:14" ht="22.5" customHeight="1" thickBot="1" x14ac:dyDescent="0.2">
      <c r="A7" s="21"/>
      <c r="B7" s="21"/>
      <c r="C7" s="159" t="s">
        <v>83</v>
      </c>
      <c r="D7" s="160"/>
      <c r="E7" s="161"/>
      <c r="F7" s="21"/>
      <c r="G7" s="21"/>
      <c r="H7" s="57"/>
      <c r="I7" s="57"/>
      <c r="J7" s="57"/>
      <c r="K7" s="57"/>
    </row>
    <row r="8" spans="1:14" ht="30" customHeight="1" x14ac:dyDescent="0.15">
      <c r="A8" s="178" t="s">
        <v>34</v>
      </c>
      <c r="B8" s="58" t="s">
        <v>2</v>
      </c>
      <c r="C8" s="59" t="s">
        <v>28</v>
      </c>
      <c r="D8" s="60" t="s">
        <v>29</v>
      </c>
      <c r="E8" s="61" t="s">
        <v>30</v>
      </c>
      <c r="F8" s="28" t="s">
        <v>16</v>
      </c>
      <c r="G8" s="36" t="s">
        <v>3</v>
      </c>
      <c r="H8" s="187" t="s">
        <v>90</v>
      </c>
      <c r="I8" s="188"/>
      <c r="J8" s="188"/>
      <c r="K8" s="188"/>
      <c r="L8" s="10"/>
      <c r="M8" s="10"/>
      <c r="N8" s="10"/>
    </row>
    <row r="9" spans="1:14" ht="30" customHeight="1" x14ac:dyDescent="0.15">
      <c r="A9" s="178"/>
      <c r="B9" s="37">
        <v>1</v>
      </c>
      <c r="C9" s="104"/>
      <c r="D9" s="105"/>
      <c r="E9" s="106"/>
      <c r="F9" s="16"/>
      <c r="G9" s="3"/>
      <c r="H9" s="189" t="s">
        <v>91</v>
      </c>
      <c r="I9" s="189"/>
      <c r="J9" s="189"/>
      <c r="K9" s="189"/>
      <c r="L9" s="10"/>
      <c r="M9" s="10"/>
      <c r="N9" s="10"/>
    </row>
    <row r="10" spans="1:14" ht="30" customHeight="1" x14ac:dyDescent="0.15">
      <c r="A10" s="178"/>
      <c r="B10" s="37">
        <v>2</v>
      </c>
      <c r="C10" s="104"/>
      <c r="D10" s="105"/>
      <c r="E10" s="106"/>
      <c r="F10" s="16"/>
      <c r="G10" s="3"/>
      <c r="H10" s="188" t="s">
        <v>92</v>
      </c>
      <c r="I10" s="188"/>
      <c r="J10" s="188"/>
      <c r="K10" s="188"/>
      <c r="L10" s="13"/>
      <c r="M10" s="13"/>
      <c r="N10" s="13"/>
    </row>
    <row r="11" spans="1:14" ht="30" customHeight="1" x14ac:dyDescent="0.15">
      <c r="A11" s="178"/>
      <c r="B11" s="37">
        <v>3</v>
      </c>
      <c r="C11" s="104"/>
      <c r="D11" s="105"/>
      <c r="E11" s="106"/>
      <c r="F11" s="16"/>
      <c r="G11" s="3"/>
      <c r="H11" s="67"/>
      <c r="I11" s="68"/>
      <c r="J11" s="68"/>
      <c r="K11" s="68"/>
      <c r="L11" s="13"/>
      <c r="M11" s="13"/>
      <c r="N11" s="13"/>
    </row>
    <row r="12" spans="1:14" ht="30" customHeight="1" x14ac:dyDescent="0.15">
      <c r="A12" s="178"/>
      <c r="B12" s="37">
        <v>4</v>
      </c>
      <c r="C12" s="104"/>
      <c r="D12" s="105"/>
      <c r="E12" s="106"/>
      <c r="F12" s="16"/>
      <c r="G12" s="3"/>
      <c r="H12" s="69"/>
      <c r="I12" s="70"/>
      <c r="J12" s="70"/>
      <c r="K12" s="70"/>
      <c r="L12" s="11"/>
      <c r="M12" s="11"/>
      <c r="N12" s="11"/>
    </row>
    <row r="13" spans="1:14" ht="30" customHeight="1" x14ac:dyDescent="0.15">
      <c r="A13" s="178"/>
      <c r="B13" s="37">
        <v>5</v>
      </c>
      <c r="C13" s="104"/>
      <c r="D13" s="105"/>
      <c r="E13" s="106"/>
      <c r="F13" s="16"/>
      <c r="G13" s="3"/>
      <c r="H13" s="67"/>
      <c r="I13" s="71"/>
      <c r="J13" s="71"/>
      <c r="K13" s="71"/>
      <c r="L13" s="12"/>
      <c r="M13" s="12"/>
      <c r="N13" s="12"/>
    </row>
    <row r="14" spans="1:14" ht="30" customHeight="1" x14ac:dyDescent="0.15">
      <c r="A14" s="178"/>
      <c r="B14" s="37">
        <v>6</v>
      </c>
      <c r="C14" s="104"/>
      <c r="D14" s="105"/>
      <c r="E14" s="106"/>
      <c r="F14" s="16"/>
      <c r="G14" s="3"/>
      <c r="H14" s="67"/>
      <c r="I14" s="71"/>
      <c r="J14" s="71"/>
      <c r="K14" s="71"/>
      <c r="L14" s="12"/>
      <c r="M14" s="12"/>
      <c r="N14" s="12"/>
    </row>
    <row r="15" spans="1:14" ht="30" customHeight="1" x14ac:dyDescent="0.15">
      <c r="A15" s="178"/>
      <c r="B15" s="37">
        <v>7</v>
      </c>
      <c r="C15" s="104"/>
      <c r="D15" s="105"/>
      <c r="E15" s="106"/>
      <c r="F15" s="16"/>
      <c r="G15" s="3"/>
      <c r="H15" s="72"/>
      <c r="I15" s="73"/>
      <c r="J15" s="73"/>
      <c r="K15" s="73"/>
      <c r="L15" s="10"/>
      <c r="M15" s="10"/>
      <c r="N15" s="10"/>
    </row>
    <row r="16" spans="1:14" ht="30" customHeight="1" x14ac:dyDescent="0.15">
      <c r="A16" s="178"/>
      <c r="B16" s="37">
        <v>8</v>
      </c>
      <c r="C16" s="104"/>
      <c r="D16" s="105"/>
      <c r="E16" s="106"/>
      <c r="F16" s="16"/>
      <c r="G16" s="3"/>
      <c r="H16" s="74"/>
      <c r="I16" s="68"/>
      <c r="J16" s="68"/>
      <c r="K16" s="68"/>
      <c r="L16" s="13"/>
      <c r="M16" s="13"/>
      <c r="N16" s="13"/>
    </row>
    <row r="17" spans="1:14" ht="30" customHeight="1" x14ac:dyDescent="0.15">
      <c r="A17" s="178"/>
      <c r="B17" s="37">
        <v>9</v>
      </c>
      <c r="C17" s="104"/>
      <c r="D17" s="105"/>
      <c r="E17" s="106"/>
      <c r="F17" s="16"/>
      <c r="G17" s="3"/>
      <c r="H17" s="74"/>
      <c r="I17" s="68"/>
      <c r="J17" s="68"/>
      <c r="K17" s="68"/>
      <c r="L17" s="13"/>
      <c r="M17" s="13"/>
      <c r="N17" s="13"/>
    </row>
    <row r="18" spans="1:14" ht="30" customHeight="1" thickBot="1" x14ac:dyDescent="0.2">
      <c r="A18" s="178"/>
      <c r="B18" s="40">
        <v>10</v>
      </c>
      <c r="C18" s="107"/>
      <c r="D18" s="108"/>
      <c r="E18" s="109"/>
      <c r="F18" s="17"/>
      <c r="G18" s="4"/>
      <c r="H18" s="74"/>
      <c r="I18" s="68"/>
      <c r="J18" s="68"/>
      <c r="K18" s="68"/>
      <c r="L18" s="13"/>
      <c r="M18" s="13"/>
      <c r="N18" s="13"/>
    </row>
    <row r="19" spans="1:14" ht="22.5" customHeight="1" thickBot="1" x14ac:dyDescent="0.2">
      <c r="A19" s="80"/>
      <c r="B19" s="34"/>
      <c r="C19" s="81"/>
      <c r="D19" s="81"/>
      <c r="E19" s="81"/>
      <c r="F19" s="82"/>
      <c r="G19" s="83"/>
      <c r="H19" s="74"/>
      <c r="I19" s="68"/>
      <c r="J19" s="68"/>
      <c r="K19" s="68"/>
      <c r="L19" s="13"/>
      <c r="M19" s="13"/>
      <c r="N19" s="13"/>
    </row>
    <row r="20" spans="1:14" ht="22.5" customHeight="1" thickBot="1" x14ac:dyDescent="0.2">
      <c r="A20" s="21"/>
      <c r="B20" s="21"/>
      <c r="C20" s="159" t="s">
        <v>83</v>
      </c>
      <c r="D20" s="160"/>
      <c r="E20" s="161"/>
      <c r="F20" s="21"/>
      <c r="G20" s="21"/>
      <c r="H20" s="69"/>
      <c r="I20" s="73"/>
      <c r="J20" s="73"/>
      <c r="K20" s="73"/>
      <c r="L20" s="10"/>
      <c r="M20" s="10"/>
      <c r="N20" s="10"/>
    </row>
    <row r="21" spans="1:14" ht="30" customHeight="1" x14ac:dyDescent="0.15">
      <c r="A21" s="178" t="s">
        <v>31</v>
      </c>
      <c r="B21" s="58" t="s">
        <v>2</v>
      </c>
      <c r="C21" s="59" t="s">
        <v>28</v>
      </c>
      <c r="D21" s="60" t="s">
        <v>29</v>
      </c>
      <c r="E21" s="61" t="s">
        <v>30</v>
      </c>
      <c r="F21" s="28" t="s">
        <v>16</v>
      </c>
      <c r="G21" s="36" t="s">
        <v>3</v>
      </c>
      <c r="H21" s="187" t="s">
        <v>90</v>
      </c>
      <c r="I21" s="188"/>
      <c r="J21" s="188"/>
      <c r="K21" s="188"/>
      <c r="L21" s="9"/>
      <c r="M21" s="9"/>
      <c r="N21" s="9"/>
    </row>
    <row r="22" spans="1:14" ht="30" customHeight="1" x14ac:dyDescent="0.15">
      <c r="A22" s="178"/>
      <c r="B22" s="37">
        <v>1</v>
      </c>
      <c r="C22" s="104"/>
      <c r="D22" s="105"/>
      <c r="E22" s="106"/>
      <c r="F22" s="16"/>
      <c r="G22" s="3"/>
      <c r="H22" s="189" t="s">
        <v>91</v>
      </c>
      <c r="I22" s="189"/>
      <c r="J22" s="189"/>
      <c r="K22" s="189"/>
      <c r="L22" s="13"/>
      <c r="M22" s="13"/>
      <c r="N22" s="13"/>
    </row>
    <row r="23" spans="1:14" ht="30" customHeight="1" x14ac:dyDescent="0.15">
      <c r="A23" s="178"/>
      <c r="B23" s="37">
        <v>2</v>
      </c>
      <c r="C23" s="104"/>
      <c r="D23" s="105"/>
      <c r="E23" s="106"/>
      <c r="F23" s="16"/>
      <c r="G23" s="3"/>
      <c r="H23" s="188" t="s">
        <v>92</v>
      </c>
      <c r="I23" s="188"/>
      <c r="J23" s="188"/>
      <c r="K23" s="188"/>
      <c r="L23" s="13"/>
      <c r="M23" s="13"/>
      <c r="N23" s="13"/>
    </row>
    <row r="24" spans="1:14" ht="30" customHeight="1" x14ac:dyDescent="0.15">
      <c r="A24" s="178"/>
      <c r="B24" s="37">
        <v>3</v>
      </c>
      <c r="C24" s="104"/>
      <c r="D24" s="105"/>
      <c r="E24" s="106"/>
      <c r="F24" s="16"/>
      <c r="G24" s="3"/>
      <c r="H24" s="84"/>
      <c r="I24" s="85"/>
      <c r="J24" s="85"/>
      <c r="K24" s="85"/>
      <c r="L24" s="14"/>
      <c r="M24" s="14"/>
      <c r="N24" s="14"/>
    </row>
    <row r="25" spans="1:14" ht="30" customHeight="1" x14ac:dyDescent="0.15">
      <c r="A25" s="178"/>
      <c r="B25" s="37">
        <v>4</v>
      </c>
      <c r="C25" s="104"/>
      <c r="D25" s="105"/>
      <c r="E25" s="106"/>
      <c r="F25" s="16"/>
      <c r="G25" s="3"/>
      <c r="H25" s="84"/>
      <c r="I25" s="85"/>
      <c r="J25" s="85"/>
      <c r="K25" s="85"/>
      <c r="L25" s="14"/>
      <c r="M25" s="14"/>
      <c r="N25" s="14"/>
    </row>
    <row r="26" spans="1:14" ht="30" customHeight="1" x14ac:dyDescent="0.15">
      <c r="A26" s="178"/>
      <c r="B26" s="37">
        <v>5</v>
      </c>
      <c r="C26" s="104"/>
      <c r="D26" s="105"/>
      <c r="E26" s="106"/>
      <c r="F26" s="16"/>
      <c r="G26" s="3"/>
      <c r="H26" s="84"/>
      <c r="I26" s="85"/>
      <c r="J26" s="85"/>
      <c r="K26" s="85"/>
      <c r="L26" s="14"/>
      <c r="M26" s="14"/>
      <c r="N26" s="14"/>
    </row>
    <row r="27" spans="1:14" ht="30" customHeight="1" x14ac:dyDescent="0.15">
      <c r="A27" s="178"/>
      <c r="B27" s="37">
        <v>6</v>
      </c>
      <c r="C27" s="104"/>
      <c r="D27" s="105"/>
      <c r="E27" s="106"/>
      <c r="F27" s="16"/>
      <c r="G27" s="3"/>
      <c r="H27" s="84"/>
      <c r="I27" s="85"/>
      <c r="J27" s="85"/>
      <c r="K27" s="85"/>
      <c r="L27" s="14"/>
      <c r="M27" s="14"/>
      <c r="N27" s="14"/>
    </row>
    <row r="28" spans="1:14" ht="30" customHeight="1" x14ac:dyDescent="0.15">
      <c r="A28" s="178"/>
      <c r="B28" s="37">
        <v>7</v>
      </c>
      <c r="C28" s="104"/>
      <c r="D28" s="105"/>
      <c r="E28" s="106"/>
      <c r="F28" s="16"/>
      <c r="G28" s="3"/>
      <c r="H28" s="84"/>
      <c r="I28" s="85"/>
      <c r="J28" s="85"/>
      <c r="K28" s="85"/>
      <c r="L28" s="14"/>
      <c r="M28" s="14"/>
      <c r="N28" s="14"/>
    </row>
    <row r="29" spans="1:14" ht="30" customHeight="1" x14ac:dyDescent="0.15">
      <c r="A29" s="178"/>
      <c r="B29" s="37">
        <v>8</v>
      </c>
      <c r="C29" s="104"/>
      <c r="D29" s="105"/>
      <c r="E29" s="106"/>
      <c r="F29" s="16"/>
      <c r="G29" s="3"/>
      <c r="H29" s="84"/>
      <c r="I29" s="85"/>
      <c r="J29" s="85"/>
      <c r="K29" s="85"/>
      <c r="L29" s="14"/>
      <c r="M29" s="14"/>
      <c r="N29" s="14"/>
    </row>
    <row r="30" spans="1:14" ht="30" customHeight="1" x14ac:dyDescent="0.15">
      <c r="A30" s="178"/>
      <c r="B30" s="37">
        <v>9</v>
      </c>
      <c r="C30" s="104"/>
      <c r="D30" s="105"/>
      <c r="E30" s="106"/>
      <c r="F30" s="16"/>
      <c r="G30" s="3"/>
      <c r="H30" s="84"/>
      <c r="I30" s="85"/>
      <c r="J30" s="85"/>
      <c r="K30" s="85"/>
      <c r="L30" s="14"/>
      <c r="M30" s="14"/>
      <c r="N30" s="14"/>
    </row>
    <row r="31" spans="1:14" ht="30" customHeight="1" thickBot="1" x14ac:dyDescent="0.2">
      <c r="A31" s="178"/>
      <c r="B31" s="40">
        <v>10</v>
      </c>
      <c r="C31" s="107"/>
      <c r="D31" s="108"/>
      <c r="E31" s="109"/>
      <c r="F31" s="17"/>
      <c r="G31" s="4"/>
      <c r="H31" s="84"/>
      <c r="I31" s="85"/>
      <c r="J31" s="85"/>
      <c r="K31" s="85"/>
      <c r="L31" s="14"/>
      <c r="M31" s="14"/>
      <c r="N31" s="14"/>
    </row>
    <row r="32" spans="1:14" ht="30" customHeight="1" thickBot="1" x14ac:dyDescent="0.2">
      <c r="A32" s="21"/>
      <c r="B32" s="21"/>
      <c r="C32" s="21"/>
      <c r="D32" s="21"/>
      <c r="E32" s="21"/>
      <c r="F32" s="21"/>
      <c r="G32" s="21"/>
      <c r="H32" s="21"/>
      <c r="I32" s="86"/>
      <c r="J32" s="86"/>
      <c r="K32" s="86"/>
    </row>
    <row r="33" spans="1:14" ht="30" customHeight="1" x14ac:dyDescent="0.15">
      <c r="A33" s="178" t="s">
        <v>9</v>
      </c>
      <c r="B33" s="87" t="s">
        <v>82</v>
      </c>
      <c r="C33" s="59" t="s">
        <v>38</v>
      </c>
      <c r="D33" s="60" t="s">
        <v>39</v>
      </c>
      <c r="E33" s="142"/>
      <c r="F33" s="88" t="s">
        <v>16</v>
      </c>
      <c r="G33" s="89" t="s">
        <v>40</v>
      </c>
      <c r="H33" s="90"/>
      <c r="I33" s="91"/>
      <c r="J33" s="91"/>
      <c r="K33" s="91"/>
      <c r="L33" s="15"/>
      <c r="M33" s="15"/>
      <c r="N33" s="15"/>
    </row>
    <row r="34" spans="1:14" ht="30" customHeight="1" x14ac:dyDescent="0.15">
      <c r="A34" s="178"/>
      <c r="B34" s="190">
        <v>1</v>
      </c>
      <c r="C34" s="110"/>
      <c r="D34" s="111"/>
      <c r="E34" s="128"/>
      <c r="F34" s="135" t="str">
        <f t="shared" ref="F34:F41" si="0">IFERROR(IF(C34=2,VLOOKUP(D34,$B$22:$G$31,5),VLOOKUP(D34,$B$9:$G$18,5)),"")</f>
        <v/>
      </c>
      <c r="G34" s="6"/>
      <c r="H34" s="21"/>
      <c r="I34" s="86"/>
      <c r="J34" s="86"/>
      <c r="K34" s="86"/>
    </row>
    <row r="35" spans="1:14" ht="30" customHeight="1" x14ac:dyDescent="0.15">
      <c r="A35" s="178"/>
      <c r="B35" s="191"/>
      <c r="C35" s="112"/>
      <c r="D35" s="113"/>
      <c r="E35" s="130"/>
      <c r="F35" s="135" t="str">
        <f t="shared" si="0"/>
        <v/>
      </c>
      <c r="G35" s="5"/>
      <c r="H35" s="21"/>
      <c r="I35" s="86"/>
      <c r="J35" s="86"/>
      <c r="K35" s="86"/>
    </row>
    <row r="36" spans="1:14" ht="30" customHeight="1" x14ac:dyDescent="0.15">
      <c r="A36" s="178"/>
      <c r="B36" s="190">
        <v>2</v>
      </c>
      <c r="C36" s="114"/>
      <c r="D36" s="111"/>
      <c r="E36" s="128"/>
      <c r="F36" s="135" t="str">
        <f t="shared" si="0"/>
        <v/>
      </c>
      <c r="G36" s="6"/>
      <c r="H36" s="21"/>
      <c r="I36" s="86"/>
      <c r="J36" s="86"/>
      <c r="K36" s="86"/>
    </row>
    <row r="37" spans="1:14" ht="30" customHeight="1" x14ac:dyDescent="0.15">
      <c r="A37" s="178"/>
      <c r="B37" s="191"/>
      <c r="C37" s="112"/>
      <c r="D37" s="113"/>
      <c r="E37" s="130"/>
      <c r="F37" s="135" t="str">
        <f t="shared" si="0"/>
        <v/>
      </c>
      <c r="G37" s="5"/>
      <c r="H37" s="21"/>
      <c r="I37" s="86"/>
      <c r="J37" s="86"/>
      <c r="K37" s="86"/>
    </row>
    <row r="38" spans="1:14" ht="30" customHeight="1" x14ac:dyDescent="0.15">
      <c r="A38" s="178"/>
      <c r="B38" s="190">
        <v>3</v>
      </c>
      <c r="C38" s="114"/>
      <c r="D38" s="111"/>
      <c r="E38" s="128"/>
      <c r="F38" s="135" t="str">
        <f t="shared" si="0"/>
        <v/>
      </c>
      <c r="G38" s="7"/>
      <c r="H38" s="21"/>
      <c r="I38" s="86"/>
      <c r="J38" s="86"/>
      <c r="K38" s="86"/>
    </row>
    <row r="39" spans="1:14" ht="30" customHeight="1" x14ac:dyDescent="0.15">
      <c r="A39" s="178"/>
      <c r="B39" s="191"/>
      <c r="C39" s="112"/>
      <c r="D39" s="113"/>
      <c r="E39" s="130"/>
      <c r="F39" s="135" t="str">
        <f t="shared" si="0"/>
        <v/>
      </c>
      <c r="G39" s="5"/>
      <c r="H39" s="21"/>
      <c r="I39" s="86"/>
      <c r="J39" s="86"/>
      <c r="K39" s="86"/>
    </row>
    <row r="40" spans="1:14" ht="30" customHeight="1" x14ac:dyDescent="0.15">
      <c r="A40" s="178"/>
      <c r="B40" s="190">
        <v>4</v>
      </c>
      <c r="C40" s="114"/>
      <c r="D40" s="111"/>
      <c r="E40" s="128"/>
      <c r="F40" s="135" t="str">
        <f t="shared" si="0"/>
        <v/>
      </c>
      <c r="G40" s="6"/>
      <c r="H40" s="21"/>
      <c r="I40" s="86"/>
      <c r="J40" s="86"/>
      <c r="K40" s="86"/>
    </row>
    <row r="41" spans="1:14" ht="30" customHeight="1" thickBot="1" x14ac:dyDescent="0.2">
      <c r="A41" s="178"/>
      <c r="B41" s="192"/>
      <c r="C41" s="115"/>
      <c r="D41" s="116"/>
      <c r="E41" s="131"/>
      <c r="F41" s="136" t="str">
        <f t="shared" si="0"/>
        <v/>
      </c>
      <c r="G41" s="8"/>
      <c r="H41" s="21"/>
      <c r="I41" s="86"/>
      <c r="J41" s="86"/>
      <c r="K41" s="86"/>
    </row>
    <row r="42" spans="1:14" ht="30" customHeight="1" x14ac:dyDescent="0.15"/>
    <row r="43" spans="1:14" ht="30" customHeight="1" x14ac:dyDescent="0.15"/>
    <row r="44" spans="1:14" ht="30" customHeight="1" x14ac:dyDescent="0.15"/>
    <row r="45" spans="1:14" ht="30" customHeight="1" x14ac:dyDescent="0.15"/>
    <row r="46" spans="1:14" ht="30" customHeight="1" x14ac:dyDescent="0.15"/>
    <row r="47" spans="1:14" ht="30" customHeight="1" x14ac:dyDescent="0.15"/>
    <row r="48" spans="1:14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</sheetData>
  <sheetProtection algorithmName="SHA-512" hashValue="PF50OVWmwttVwUg0WxgOzSqmdcDKdxvDtQtPRsrhVGoXLUsuRludy0EEdDCG/4mGqM21sesvknUq2DPuONXbyQ==" saltValue="GmBM9FcjSOGUhGtz/vV2fg==" spinCount="100000" sheet="1" objects="1" scenarios="1" selectLockedCells="1"/>
  <mergeCells count="21">
    <mergeCell ref="A33:A41"/>
    <mergeCell ref="B34:B35"/>
    <mergeCell ref="B36:B37"/>
    <mergeCell ref="B38:B39"/>
    <mergeCell ref="B40:B41"/>
    <mergeCell ref="I5:K5"/>
    <mergeCell ref="A8:A18"/>
    <mergeCell ref="A21:A31"/>
    <mergeCell ref="B3:F3"/>
    <mergeCell ref="G3:H3"/>
    <mergeCell ref="B5:F5"/>
    <mergeCell ref="G5:H5"/>
    <mergeCell ref="C7:E7"/>
    <mergeCell ref="C20:E20"/>
    <mergeCell ref="I6:K6"/>
    <mergeCell ref="H8:K8"/>
    <mergeCell ref="H9:K9"/>
    <mergeCell ref="H10:K10"/>
    <mergeCell ref="H21:K21"/>
    <mergeCell ref="H22:K22"/>
    <mergeCell ref="H23:K23"/>
  </mergeCells>
  <phoneticPr fontId="1"/>
  <dataValidations count="1">
    <dataValidation type="list" allowBlank="1" showInputMessage="1" showErrorMessage="1" sqref="I3" xr:uid="{00000000-0002-0000-0100-000000000000}">
      <formula1>"男,女"</formula1>
    </dataValidation>
  </dataValidations>
  <pageMargins left="0.25" right="0.25" top="0.75" bottom="0.75" header="0.3" footer="0.3"/>
  <pageSetup paperSize="9" scale="70" orientation="portrait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N37"/>
  <sheetViews>
    <sheetView showZeros="0" view="pageBreakPreview" topLeftCell="A25" zoomScale="96" zoomScaleNormal="100" zoomScaleSheetLayoutView="96" workbookViewId="0">
      <selection activeCell="L6" sqref="L6:M6"/>
    </sheetView>
  </sheetViews>
  <sheetFormatPr defaultRowHeight="13.5" x14ac:dyDescent="0.15"/>
  <cols>
    <col min="1" max="1" width="5" style="21" customWidth="1"/>
    <col min="2" max="3" width="7.5" style="21" customWidth="1"/>
    <col min="4" max="4" width="7.625" style="21" customWidth="1"/>
    <col min="5" max="5" width="10.5" style="21" bestFit="1" customWidth="1"/>
    <col min="6" max="6" width="9" style="21"/>
    <col min="7" max="7" width="4.5" style="21" customWidth="1"/>
    <col min="8" max="8" width="5" style="21" customWidth="1"/>
    <col min="9" max="9" width="7.5" style="21" customWidth="1"/>
    <col min="10" max="10" width="7.625" style="21" customWidth="1"/>
    <col min="11" max="11" width="7.5" style="21" customWidth="1"/>
    <col min="12" max="12" width="10.5" style="21" bestFit="1" customWidth="1"/>
    <col min="13" max="16384" width="9" style="21"/>
  </cols>
  <sheetData>
    <row r="1" spans="1:14" ht="13.5" customHeight="1" x14ac:dyDescent="0.15">
      <c r="A1" s="193"/>
      <c r="B1" s="193" t="s">
        <v>97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 t="s">
        <v>14</v>
      </c>
      <c r="N1" s="195"/>
    </row>
    <row r="2" spans="1:14" ht="13.5" customHeight="1" x14ac:dyDescent="0.15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5"/>
    </row>
    <row r="3" spans="1:14" ht="15" customHeight="1" thickBot="1" x14ac:dyDescent="0.2">
      <c r="M3" s="22"/>
    </row>
    <row r="4" spans="1:14" ht="24.95" customHeight="1" thickBot="1" x14ac:dyDescent="0.2">
      <c r="A4" s="196" t="s">
        <v>0</v>
      </c>
      <c r="B4" s="196"/>
      <c r="C4" s="133"/>
      <c r="D4" s="197" t="s">
        <v>46</v>
      </c>
      <c r="E4" s="198"/>
      <c r="F4" s="198"/>
      <c r="G4" s="198"/>
      <c r="H4" s="198"/>
      <c r="I4" s="198"/>
      <c r="J4" s="198"/>
      <c r="K4" s="199"/>
      <c r="L4" s="200" t="s">
        <v>15</v>
      </c>
      <c r="M4" s="200"/>
    </row>
    <row r="5" spans="1:14" ht="7.5" customHeight="1" thickBot="1" x14ac:dyDescent="0.2">
      <c r="L5" s="200"/>
      <c r="M5" s="200"/>
    </row>
    <row r="6" spans="1:14" ht="24.95" customHeight="1" thickBot="1" x14ac:dyDescent="0.2">
      <c r="A6" s="32" t="s">
        <v>5</v>
      </c>
      <c r="B6" s="32"/>
      <c r="C6" s="32"/>
      <c r="D6" s="32"/>
      <c r="L6" s="201" t="s">
        <v>98</v>
      </c>
      <c r="M6" s="202"/>
    </row>
    <row r="7" spans="1:14" ht="24.95" customHeight="1" x14ac:dyDescent="0.15">
      <c r="A7" s="33" t="s">
        <v>1</v>
      </c>
      <c r="B7" s="33"/>
      <c r="C7" s="33"/>
      <c r="D7" s="33"/>
      <c r="E7" s="33"/>
      <c r="F7" s="33"/>
      <c r="G7" s="33"/>
      <c r="H7" s="33"/>
    </row>
    <row r="8" spans="1:14" ht="8.25" customHeight="1" thickBot="1" x14ac:dyDescent="0.2">
      <c r="A8" s="33"/>
      <c r="B8" s="33"/>
      <c r="C8" s="33"/>
      <c r="D8" s="33"/>
      <c r="E8" s="33"/>
      <c r="F8" s="33"/>
      <c r="G8" s="33"/>
      <c r="H8" s="33"/>
    </row>
    <row r="9" spans="1:14" ht="24.95" customHeight="1" thickBot="1" x14ac:dyDescent="0.2">
      <c r="A9" s="24"/>
      <c r="B9" s="203" t="s">
        <v>10</v>
      </c>
      <c r="C9" s="204"/>
      <c r="D9" s="205">
        <f>基本データ!B3</f>
        <v>0</v>
      </c>
      <c r="E9" s="206"/>
      <c r="F9" s="206"/>
      <c r="G9" s="206"/>
      <c r="H9" s="207"/>
      <c r="I9" s="208" t="s">
        <v>11</v>
      </c>
      <c r="J9" s="209"/>
      <c r="K9" s="25">
        <f>基本データ!I3</f>
        <v>0</v>
      </c>
    </row>
    <row r="10" spans="1:14" ht="8.25" customHeight="1" thickBot="1" x14ac:dyDescent="0.2">
      <c r="A10" s="33"/>
      <c r="B10" s="33"/>
      <c r="C10" s="33"/>
      <c r="D10" s="34"/>
      <c r="E10" s="34"/>
      <c r="F10" s="34"/>
      <c r="G10" s="34"/>
      <c r="H10" s="34"/>
      <c r="I10" s="132"/>
      <c r="J10" s="132"/>
      <c r="K10" s="22"/>
    </row>
    <row r="11" spans="1:14" ht="24.95" customHeight="1" thickBot="1" x14ac:dyDescent="0.2">
      <c r="A11" s="24"/>
      <c r="B11" s="210" t="s">
        <v>12</v>
      </c>
      <c r="C11" s="211"/>
      <c r="D11" s="212">
        <f>基本データ!B5</f>
        <v>0</v>
      </c>
      <c r="E11" s="213"/>
      <c r="F11" s="213"/>
      <c r="G11" s="213"/>
      <c r="H11" s="214"/>
      <c r="I11" s="215" t="s">
        <v>13</v>
      </c>
      <c r="J11" s="216"/>
      <c r="K11" s="217">
        <f>基本データ!I5</f>
        <v>0</v>
      </c>
      <c r="L11" s="218"/>
      <c r="M11" s="219"/>
    </row>
    <row r="12" spans="1:14" ht="8.25" customHeight="1" x14ac:dyDescent="0.15">
      <c r="A12" s="33"/>
      <c r="B12" s="33"/>
      <c r="C12" s="33"/>
      <c r="D12" s="33"/>
      <c r="E12" s="33"/>
      <c r="F12" s="33"/>
      <c r="G12" s="33"/>
      <c r="H12" s="33"/>
    </row>
    <row r="13" spans="1:14" ht="24.95" customHeight="1" thickBot="1" x14ac:dyDescent="0.2">
      <c r="A13" s="220">
        <f>K9</f>
        <v>0</v>
      </c>
      <c r="B13" s="220"/>
      <c r="C13" s="27" t="s">
        <v>6</v>
      </c>
      <c r="D13" s="27"/>
      <c r="H13" s="220">
        <f>K9</f>
        <v>0</v>
      </c>
      <c r="I13" s="220"/>
      <c r="J13" s="27" t="s">
        <v>8</v>
      </c>
      <c r="K13" s="27"/>
      <c r="L13" s="27"/>
    </row>
    <row r="14" spans="1:14" ht="24.95" customHeight="1" x14ac:dyDescent="0.15">
      <c r="A14" s="35" t="s">
        <v>82</v>
      </c>
      <c r="B14" s="221" t="s">
        <v>16</v>
      </c>
      <c r="C14" s="222"/>
      <c r="D14" s="223"/>
      <c r="E14" s="134" t="s">
        <v>3</v>
      </c>
      <c r="F14" s="36" t="s">
        <v>4</v>
      </c>
      <c r="H14" s="35" t="s">
        <v>82</v>
      </c>
      <c r="I14" s="221" t="s">
        <v>16</v>
      </c>
      <c r="J14" s="222"/>
      <c r="K14" s="223"/>
      <c r="L14" s="134" t="s">
        <v>3</v>
      </c>
      <c r="M14" s="36" t="s">
        <v>4</v>
      </c>
    </row>
    <row r="15" spans="1:14" ht="24.95" customHeight="1" x14ac:dyDescent="0.15">
      <c r="A15" s="37">
        <v>1</v>
      </c>
      <c r="B15" s="224" t="str">
        <f>IFERROR(VLOOKUP(A15,基本データ!$C$9:$G$18,4,FALSE),"")</f>
        <v/>
      </c>
      <c r="C15" s="225"/>
      <c r="D15" s="226"/>
      <c r="E15" s="51" t="str">
        <f>IFERROR(VLOOKUP(A15,基本データ!$C$9:$G$18,5,FALSE),"")</f>
        <v/>
      </c>
      <c r="F15" s="39" t="str">
        <f>IF(E15="","",DATEDIF(E15,$C$25,"y"))</f>
        <v/>
      </c>
      <c r="H15" s="37">
        <v>1</v>
      </c>
      <c r="I15" s="224" t="str">
        <f>IFERROR(VLOOKUP(H15,基本データ!$C$22:$G$31,4,FALSE),"")</f>
        <v/>
      </c>
      <c r="J15" s="225"/>
      <c r="K15" s="226"/>
      <c r="L15" s="51" t="str">
        <f>IFERROR(VLOOKUP(H15,基本データ!$C$22:$G$31,5,FALSE),"")</f>
        <v/>
      </c>
      <c r="M15" s="39" t="str">
        <f>IF(L15="","",DATEDIF(L15,$C$25,"y"))</f>
        <v/>
      </c>
    </row>
    <row r="16" spans="1:14" ht="24.95" customHeight="1" x14ac:dyDescent="0.15">
      <c r="A16" s="37">
        <v>2</v>
      </c>
      <c r="B16" s="224" t="str">
        <f>IFERROR(VLOOKUP(A16,基本データ!$C$9:$G$18,4,FALSE),"")</f>
        <v/>
      </c>
      <c r="C16" s="225"/>
      <c r="D16" s="226"/>
      <c r="E16" s="51" t="str">
        <f>IFERROR(VLOOKUP(A16,基本データ!$C$9:$G$18,5,FALSE),"")</f>
        <v/>
      </c>
      <c r="F16" s="39" t="str">
        <f t="shared" ref="F16:F24" si="0">IF(E16="","",DATEDIF(E16,$C$25,"y"))</f>
        <v/>
      </c>
      <c r="H16" s="37">
        <v>2</v>
      </c>
      <c r="I16" s="224" t="str">
        <f>IFERROR(VLOOKUP(H16,基本データ!$C$22:$G$31,4,FALSE),"")</f>
        <v/>
      </c>
      <c r="J16" s="225"/>
      <c r="K16" s="226"/>
      <c r="L16" s="51" t="str">
        <f>IFERROR(VLOOKUP(H16,基本データ!$C$22:$G$31,5,FALSE),"")</f>
        <v/>
      </c>
      <c r="M16" s="39" t="str">
        <f t="shared" ref="M16:M24" si="1">IF(L16="","",DATEDIF(L16,$C$25,"y"))</f>
        <v/>
      </c>
    </row>
    <row r="17" spans="1:13" ht="24.95" customHeight="1" x14ac:dyDescent="0.15">
      <c r="A17" s="37">
        <v>3</v>
      </c>
      <c r="B17" s="224" t="str">
        <f>IFERROR(VLOOKUP(A17,基本データ!$C$9:$G$18,4,FALSE),"")</f>
        <v/>
      </c>
      <c r="C17" s="225"/>
      <c r="D17" s="226"/>
      <c r="E17" s="51" t="str">
        <f>IFERROR(VLOOKUP(A17,基本データ!$C$9:$G$18,5,FALSE),"")</f>
        <v/>
      </c>
      <c r="F17" s="39" t="str">
        <f t="shared" si="0"/>
        <v/>
      </c>
      <c r="H17" s="37">
        <v>3</v>
      </c>
      <c r="I17" s="224" t="str">
        <f>IFERROR(VLOOKUP(H17,基本データ!$C$22:$G$31,4,FALSE),"")</f>
        <v/>
      </c>
      <c r="J17" s="225"/>
      <c r="K17" s="226"/>
      <c r="L17" s="51" t="str">
        <f>IFERROR(VLOOKUP(H17,基本データ!$C$22:$G$31,5,FALSE),"")</f>
        <v/>
      </c>
      <c r="M17" s="39" t="str">
        <f t="shared" si="1"/>
        <v/>
      </c>
    </row>
    <row r="18" spans="1:13" ht="24.95" customHeight="1" x14ac:dyDescent="0.15">
      <c r="A18" s="37">
        <v>4</v>
      </c>
      <c r="B18" s="224" t="str">
        <f>IFERROR(VLOOKUP(A18,基本データ!$C$9:$G$18,4,FALSE),"")</f>
        <v/>
      </c>
      <c r="C18" s="225"/>
      <c r="D18" s="226"/>
      <c r="E18" s="51" t="str">
        <f>IFERROR(VLOOKUP(A18,基本データ!$C$9:$G$18,5,FALSE),"")</f>
        <v/>
      </c>
      <c r="F18" s="39" t="str">
        <f t="shared" si="0"/>
        <v/>
      </c>
      <c r="H18" s="37">
        <v>4</v>
      </c>
      <c r="I18" s="224" t="str">
        <f>IFERROR(VLOOKUP(H18,基本データ!$C$22:$G$31,4,FALSE),"")</f>
        <v/>
      </c>
      <c r="J18" s="225"/>
      <c r="K18" s="226"/>
      <c r="L18" s="51" t="str">
        <f>IFERROR(VLOOKUP(H18,基本データ!$C$22:$G$31,5,FALSE),"")</f>
        <v/>
      </c>
      <c r="M18" s="39" t="str">
        <f t="shared" si="1"/>
        <v/>
      </c>
    </row>
    <row r="19" spans="1:13" ht="24.95" customHeight="1" x14ac:dyDescent="0.15">
      <c r="A19" s="37">
        <v>5</v>
      </c>
      <c r="B19" s="224" t="str">
        <f>IFERROR(VLOOKUP(A19,基本データ!$C$9:$G$18,4,FALSE),"")</f>
        <v/>
      </c>
      <c r="C19" s="225"/>
      <c r="D19" s="226"/>
      <c r="E19" s="51" t="str">
        <f>IFERROR(VLOOKUP(A19,基本データ!$C$9:$G$18,5,FALSE),"")</f>
        <v/>
      </c>
      <c r="F19" s="39" t="str">
        <f t="shared" si="0"/>
        <v/>
      </c>
      <c r="H19" s="37">
        <v>5</v>
      </c>
      <c r="I19" s="224" t="str">
        <f>IFERROR(VLOOKUP(H19,基本データ!$C$22:$G$31,4,FALSE),"")</f>
        <v/>
      </c>
      <c r="J19" s="225"/>
      <c r="K19" s="226"/>
      <c r="L19" s="51" t="str">
        <f>IFERROR(VLOOKUP(H19,基本データ!$C$22:$G$31,5,FALSE),"")</f>
        <v/>
      </c>
      <c r="M19" s="39" t="str">
        <f t="shared" si="1"/>
        <v/>
      </c>
    </row>
    <row r="20" spans="1:13" ht="24.95" customHeight="1" x14ac:dyDescent="0.15">
      <c r="A20" s="37">
        <v>6</v>
      </c>
      <c r="B20" s="224" t="str">
        <f>IFERROR(VLOOKUP(A20,基本データ!$C$9:$G$18,4,FALSE),"")</f>
        <v/>
      </c>
      <c r="C20" s="225"/>
      <c r="D20" s="226"/>
      <c r="E20" s="51" t="str">
        <f>IFERROR(VLOOKUP(A20,基本データ!$C$9:$G$18,5,FALSE),"")</f>
        <v/>
      </c>
      <c r="F20" s="39" t="str">
        <f t="shared" si="0"/>
        <v/>
      </c>
      <c r="H20" s="37">
        <v>6</v>
      </c>
      <c r="I20" s="224" t="str">
        <f>IFERROR(VLOOKUP(H20,基本データ!$C$22:$G$31,4,FALSE),"")</f>
        <v/>
      </c>
      <c r="J20" s="225"/>
      <c r="K20" s="226"/>
      <c r="L20" s="51" t="str">
        <f>IFERROR(VLOOKUP(H20,基本データ!$C$22:$G$31,5,FALSE),"")</f>
        <v/>
      </c>
      <c r="M20" s="39" t="str">
        <f t="shared" si="1"/>
        <v/>
      </c>
    </row>
    <row r="21" spans="1:13" ht="24.95" customHeight="1" x14ac:dyDescent="0.15">
      <c r="A21" s="37">
        <v>7</v>
      </c>
      <c r="B21" s="224" t="str">
        <f>IFERROR(VLOOKUP(A21,基本データ!$C$9:$G$18,4,FALSE),"")</f>
        <v/>
      </c>
      <c r="C21" s="225"/>
      <c r="D21" s="226"/>
      <c r="E21" s="51" t="str">
        <f>IFERROR(VLOOKUP(A21,基本データ!$C$9:$G$18,5,FALSE),"")</f>
        <v/>
      </c>
      <c r="F21" s="39" t="str">
        <f t="shared" si="0"/>
        <v/>
      </c>
      <c r="H21" s="37">
        <v>7</v>
      </c>
      <c r="I21" s="224" t="str">
        <f>IFERROR(VLOOKUP(H21,基本データ!$C$22:$G$31,4,FALSE),"")</f>
        <v/>
      </c>
      <c r="J21" s="225"/>
      <c r="K21" s="226"/>
      <c r="L21" s="51" t="str">
        <f>IFERROR(VLOOKUP(H21,基本データ!$C$22:$G$31,5,FALSE),"")</f>
        <v/>
      </c>
      <c r="M21" s="39" t="str">
        <f t="shared" si="1"/>
        <v/>
      </c>
    </row>
    <row r="22" spans="1:13" ht="24.95" customHeight="1" x14ac:dyDescent="0.15">
      <c r="A22" s="37">
        <v>8</v>
      </c>
      <c r="B22" s="224" t="str">
        <f>IFERROR(VLOOKUP(A22,基本データ!$C$9:$G$18,4,FALSE),"")</f>
        <v/>
      </c>
      <c r="C22" s="225"/>
      <c r="D22" s="226"/>
      <c r="E22" s="51" t="str">
        <f>IFERROR(VLOOKUP(A22,基本データ!$C$9:$G$18,5,FALSE),"")</f>
        <v/>
      </c>
      <c r="F22" s="39" t="str">
        <f t="shared" si="0"/>
        <v/>
      </c>
      <c r="H22" s="37">
        <v>8</v>
      </c>
      <c r="I22" s="224" t="str">
        <f>IFERROR(VLOOKUP(H22,基本データ!$C$22:$G$31,4,FALSE),"")</f>
        <v/>
      </c>
      <c r="J22" s="225"/>
      <c r="K22" s="226"/>
      <c r="L22" s="51" t="str">
        <f>IFERROR(VLOOKUP(H22,基本データ!$C$22:$G$31,5,FALSE),"")</f>
        <v/>
      </c>
      <c r="M22" s="39" t="str">
        <f t="shared" si="1"/>
        <v/>
      </c>
    </row>
    <row r="23" spans="1:13" ht="24.95" customHeight="1" x14ac:dyDescent="0.15">
      <c r="A23" s="37">
        <v>9</v>
      </c>
      <c r="B23" s="224" t="str">
        <f>IFERROR(VLOOKUP(A23,基本データ!$C$9:$G$18,4,FALSE),"")</f>
        <v/>
      </c>
      <c r="C23" s="225"/>
      <c r="D23" s="226"/>
      <c r="E23" s="51" t="str">
        <f>IFERROR(VLOOKUP(A23,基本データ!$C$9:$G$18,5,FALSE),"")</f>
        <v/>
      </c>
      <c r="F23" s="39" t="str">
        <f t="shared" si="0"/>
        <v/>
      </c>
      <c r="H23" s="37">
        <v>9</v>
      </c>
      <c r="I23" s="224" t="str">
        <f>IFERROR(VLOOKUP(H23,基本データ!$C$22:$G$31,4,FALSE),"")</f>
        <v/>
      </c>
      <c r="J23" s="225"/>
      <c r="K23" s="226"/>
      <c r="L23" s="51" t="str">
        <f>IFERROR(VLOOKUP(H23,基本データ!$C$22:$G$31,5,FALSE),"")</f>
        <v/>
      </c>
      <c r="M23" s="39" t="str">
        <f t="shared" si="1"/>
        <v/>
      </c>
    </row>
    <row r="24" spans="1:13" ht="24.95" customHeight="1" thickBot="1" x14ac:dyDescent="0.2">
      <c r="A24" s="40">
        <v>10</v>
      </c>
      <c r="B24" s="227" t="str">
        <f>IFERROR(VLOOKUP(A24,基本データ!$C$9:$G$18,4,FALSE),"")</f>
        <v/>
      </c>
      <c r="C24" s="228"/>
      <c r="D24" s="229"/>
      <c r="E24" s="52" t="str">
        <f>IFERROR(VLOOKUP(A24,基本データ!$C$9:$G$18,5,FALSE),"")</f>
        <v/>
      </c>
      <c r="F24" s="42" t="str">
        <f t="shared" si="0"/>
        <v/>
      </c>
      <c r="H24" s="40">
        <v>10</v>
      </c>
      <c r="I24" s="227" t="str">
        <f>IFERROR(VLOOKUP(H24,基本データ!$C$22:$G$31,4,FALSE),"")</f>
        <v/>
      </c>
      <c r="J24" s="228"/>
      <c r="K24" s="229"/>
      <c r="L24" s="52" t="str">
        <f>IFERROR(VLOOKUP(H24,基本データ!$C$22:$G$31,5,FALSE),"")</f>
        <v/>
      </c>
      <c r="M24" s="42" t="str">
        <f t="shared" si="1"/>
        <v/>
      </c>
    </row>
    <row r="25" spans="1:13" ht="24.95" customHeight="1" x14ac:dyDescent="0.15">
      <c r="A25" s="43" t="s">
        <v>32</v>
      </c>
      <c r="B25" s="43"/>
      <c r="C25" s="230">
        <v>46113</v>
      </c>
      <c r="D25" s="230"/>
      <c r="E25" s="43" t="s">
        <v>33</v>
      </c>
      <c r="F25" s="43"/>
      <c r="G25" s="43"/>
      <c r="H25" s="43"/>
      <c r="I25" s="43"/>
      <c r="J25" s="43"/>
      <c r="K25" s="43"/>
      <c r="L25" s="43"/>
      <c r="M25" s="43"/>
    </row>
    <row r="26" spans="1:13" ht="24.95" customHeight="1" thickBot="1" x14ac:dyDescent="0.2">
      <c r="A26" s="231">
        <f>K9</f>
        <v>0</v>
      </c>
      <c r="B26" s="231"/>
      <c r="C26" s="232"/>
      <c r="D26" s="232"/>
      <c r="F26" s="29"/>
      <c r="I26" s="233" t="s">
        <v>19</v>
      </c>
      <c r="J26" s="233"/>
      <c r="K26" s="233"/>
      <c r="L26" s="233"/>
      <c r="M26" s="233"/>
    </row>
    <row r="27" spans="1:13" ht="24.95" customHeight="1" x14ac:dyDescent="0.15">
      <c r="A27" s="35" t="s">
        <v>82</v>
      </c>
      <c r="B27" s="221" t="s">
        <v>17</v>
      </c>
      <c r="C27" s="222"/>
      <c r="D27" s="223"/>
      <c r="E27" s="221" t="s">
        <v>18</v>
      </c>
      <c r="F27" s="222"/>
      <c r="G27" s="234"/>
      <c r="I27" s="44" t="s">
        <v>20</v>
      </c>
      <c r="J27" s="45" t="s">
        <v>21</v>
      </c>
      <c r="K27" s="45" t="s">
        <v>22</v>
      </c>
      <c r="L27" s="221" t="s">
        <v>23</v>
      </c>
      <c r="M27" s="234"/>
    </row>
    <row r="28" spans="1:13" ht="24.95" customHeight="1" x14ac:dyDescent="0.15">
      <c r="A28" s="235">
        <v>1</v>
      </c>
      <c r="B28" s="237"/>
      <c r="C28" s="238"/>
      <c r="D28" s="239"/>
      <c r="E28" s="237"/>
      <c r="F28" s="238"/>
      <c r="G28" s="240"/>
      <c r="I28" s="46" t="s">
        <v>24</v>
      </c>
      <c r="J28" s="47">
        <v>500</v>
      </c>
      <c r="K28" s="48">
        <f>10-COUNTBLANK(B15:B24)</f>
        <v>0</v>
      </c>
      <c r="L28" s="241">
        <f t="shared" ref="L28" si="2">J28*K28</f>
        <v>0</v>
      </c>
      <c r="M28" s="242"/>
    </row>
    <row r="29" spans="1:13" ht="24.95" customHeight="1" x14ac:dyDescent="0.15">
      <c r="A29" s="236"/>
      <c r="B29" s="243"/>
      <c r="C29" s="244"/>
      <c r="D29" s="245"/>
      <c r="E29" s="243"/>
      <c r="F29" s="244"/>
      <c r="G29" s="246"/>
      <c r="I29" s="46" t="s">
        <v>25</v>
      </c>
      <c r="J29" s="47">
        <v>500</v>
      </c>
      <c r="K29" s="48">
        <f>10-COUNTBLANK(I15:I24)</f>
        <v>0</v>
      </c>
      <c r="L29" s="241">
        <f>J29*K29</f>
        <v>0</v>
      </c>
      <c r="M29" s="242"/>
    </row>
    <row r="30" spans="1:13" ht="24.95" customHeight="1" x14ac:dyDescent="0.15">
      <c r="A30" s="235">
        <v>2</v>
      </c>
      <c r="B30" s="237"/>
      <c r="C30" s="238"/>
      <c r="D30" s="239"/>
      <c r="E30" s="237"/>
      <c r="F30" s="238"/>
      <c r="G30" s="240"/>
      <c r="I30" s="46" t="s">
        <v>26</v>
      </c>
      <c r="J30" s="47">
        <v>1000</v>
      </c>
      <c r="K30" s="53"/>
      <c r="L30" s="247"/>
      <c r="M30" s="248"/>
    </row>
    <row r="31" spans="1:13" ht="24.95" customHeight="1" x14ac:dyDescent="0.15">
      <c r="A31" s="236"/>
      <c r="B31" s="243"/>
      <c r="C31" s="244"/>
      <c r="D31" s="245"/>
      <c r="E31" s="243"/>
      <c r="F31" s="244"/>
      <c r="G31" s="246"/>
      <c r="I31" s="50" t="s">
        <v>36</v>
      </c>
      <c r="J31" s="47">
        <v>200</v>
      </c>
      <c r="K31" s="48">
        <f>K28+K29</f>
        <v>0</v>
      </c>
      <c r="L31" s="249">
        <f>J31*K31</f>
        <v>0</v>
      </c>
      <c r="M31" s="250"/>
    </row>
    <row r="32" spans="1:13" ht="24.95" customHeight="1" thickBot="1" x14ac:dyDescent="0.2">
      <c r="A32" s="235">
        <v>3</v>
      </c>
      <c r="B32" s="237"/>
      <c r="C32" s="238"/>
      <c r="D32" s="239"/>
      <c r="E32" s="237"/>
      <c r="F32" s="238"/>
      <c r="G32" s="240"/>
      <c r="I32" s="251" t="s">
        <v>45</v>
      </c>
      <c r="J32" s="252"/>
      <c r="K32" s="253"/>
      <c r="L32" s="254">
        <f>SUM(L28:L31)</f>
        <v>0</v>
      </c>
      <c r="M32" s="255"/>
    </row>
    <row r="33" spans="1:13" ht="24.95" customHeight="1" x14ac:dyDescent="0.2">
      <c r="A33" s="236"/>
      <c r="B33" s="243"/>
      <c r="C33" s="244"/>
      <c r="D33" s="245"/>
      <c r="E33" s="243"/>
      <c r="F33" s="244"/>
      <c r="G33" s="246"/>
      <c r="I33" s="256" t="s">
        <v>42</v>
      </c>
      <c r="J33" s="256"/>
      <c r="K33" s="256"/>
      <c r="L33" s="256"/>
      <c r="M33" s="256"/>
    </row>
    <row r="34" spans="1:13" ht="24.95" customHeight="1" x14ac:dyDescent="0.15">
      <c r="A34" s="235">
        <v>4</v>
      </c>
      <c r="B34" s="237"/>
      <c r="C34" s="238"/>
      <c r="D34" s="239"/>
      <c r="E34" s="237"/>
      <c r="F34" s="238"/>
      <c r="G34" s="240"/>
      <c r="I34" s="260" t="s">
        <v>43</v>
      </c>
      <c r="J34" s="260"/>
      <c r="K34" s="260"/>
      <c r="L34" s="260"/>
      <c r="M34" s="260"/>
    </row>
    <row r="35" spans="1:13" ht="24.95" customHeight="1" thickBot="1" x14ac:dyDescent="0.2">
      <c r="A35" s="259"/>
      <c r="B35" s="261"/>
      <c r="C35" s="262"/>
      <c r="D35" s="263"/>
      <c r="E35" s="261"/>
      <c r="F35" s="262"/>
      <c r="G35" s="264"/>
      <c r="I35" s="30"/>
      <c r="J35" s="265">
        <v>45864</v>
      </c>
      <c r="K35" s="265"/>
      <c r="L35" s="265"/>
      <c r="M35" s="265"/>
    </row>
    <row r="36" spans="1:13" ht="23.25" customHeight="1" x14ac:dyDescent="0.15">
      <c r="I36" s="31"/>
      <c r="J36" s="257" t="s">
        <v>41</v>
      </c>
      <c r="K36" s="257"/>
      <c r="L36" s="257"/>
      <c r="M36" s="257"/>
    </row>
    <row r="37" spans="1:13" x14ac:dyDescent="0.15">
      <c r="I37" s="258" t="s">
        <v>44</v>
      </c>
      <c r="J37" s="258"/>
      <c r="K37" s="258"/>
      <c r="L37" s="258"/>
      <c r="M37" s="258"/>
    </row>
  </sheetData>
  <sheetProtection algorithmName="SHA-512" hashValue="ielOMTun94Jszq9selTAExA0615TY+EP71wc9wKWTH86Pp2Yf04OautigedYv2AeuYBAr/fCj9Cnbn4rX4yAZw==" saltValue="ppw731zAcDmiRk/oHqeXbQ==" spinCount="100000" sheet="1" selectLockedCells="1"/>
  <mergeCells count="77">
    <mergeCell ref="J36:M36"/>
    <mergeCell ref="I37:M37"/>
    <mergeCell ref="A34:A35"/>
    <mergeCell ref="B34:D34"/>
    <mergeCell ref="E34:G34"/>
    <mergeCell ref="I34:M34"/>
    <mergeCell ref="B35:D35"/>
    <mergeCell ref="E35:G35"/>
    <mergeCell ref="J35:M35"/>
    <mergeCell ref="A32:A33"/>
    <mergeCell ref="B32:D32"/>
    <mergeCell ref="E32:G32"/>
    <mergeCell ref="I32:K32"/>
    <mergeCell ref="L32:M32"/>
    <mergeCell ref="B33:D33"/>
    <mergeCell ref="E33:G33"/>
    <mergeCell ref="I33:M33"/>
    <mergeCell ref="A30:A31"/>
    <mergeCell ref="B30:D30"/>
    <mergeCell ref="E30:G30"/>
    <mergeCell ref="L30:M30"/>
    <mergeCell ref="B31:D31"/>
    <mergeCell ref="E31:G31"/>
    <mergeCell ref="L31:M31"/>
    <mergeCell ref="A28:A29"/>
    <mergeCell ref="B28:D28"/>
    <mergeCell ref="E28:G28"/>
    <mergeCell ref="L28:M28"/>
    <mergeCell ref="B29:D29"/>
    <mergeCell ref="E29:G29"/>
    <mergeCell ref="L29:M29"/>
    <mergeCell ref="C25:D25"/>
    <mergeCell ref="A26:B26"/>
    <mergeCell ref="C26:D26"/>
    <mergeCell ref="I26:M26"/>
    <mergeCell ref="B27:D27"/>
    <mergeCell ref="E27:G27"/>
    <mergeCell ref="L27:M27"/>
    <mergeCell ref="B22:D22"/>
    <mergeCell ref="I22:K22"/>
    <mergeCell ref="B23:D23"/>
    <mergeCell ref="I23:K23"/>
    <mergeCell ref="B24:D24"/>
    <mergeCell ref="I24:K24"/>
    <mergeCell ref="B19:D19"/>
    <mergeCell ref="I19:K19"/>
    <mergeCell ref="B20:D20"/>
    <mergeCell ref="I20:K20"/>
    <mergeCell ref="B21:D21"/>
    <mergeCell ref="I21:K21"/>
    <mergeCell ref="B16:D16"/>
    <mergeCell ref="I16:K16"/>
    <mergeCell ref="B17:D17"/>
    <mergeCell ref="I17:K17"/>
    <mergeCell ref="B18:D18"/>
    <mergeCell ref="I18:K18"/>
    <mergeCell ref="A13:B13"/>
    <mergeCell ref="H13:I13"/>
    <mergeCell ref="B14:D14"/>
    <mergeCell ref="I14:K14"/>
    <mergeCell ref="B15:D15"/>
    <mergeCell ref="I15:K15"/>
    <mergeCell ref="L6:M6"/>
    <mergeCell ref="B9:C9"/>
    <mergeCell ref="D9:H9"/>
    <mergeCell ref="I9:J9"/>
    <mergeCell ref="B11:C11"/>
    <mergeCell ref="D11:H11"/>
    <mergeCell ref="I11:J11"/>
    <mergeCell ref="K11:M11"/>
    <mergeCell ref="A1:A2"/>
    <mergeCell ref="B1:L2"/>
    <mergeCell ref="M1:M2"/>
    <mergeCell ref="N1:N2"/>
    <mergeCell ref="A4:B4"/>
    <mergeCell ref="D4:K4"/>
    <mergeCell ref="L4:M5"/>
  </mergeCells>
  <phoneticPr fontId="1"/>
  <pageMargins left="0.25" right="0.25" top="0.75" bottom="0.75" header="0.3" footer="0.3"/>
  <pageSetup paperSize="9" scale="98"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N37"/>
  <sheetViews>
    <sheetView showZeros="0" view="pageBreakPreview" topLeftCell="A27" zoomScale="96" zoomScaleNormal="100" zoomScaleSheetLayoutView="96" workbookViewId="0">
      <selection activeCell="L6" sqref="L6:M6"/>
    </sheetView>
  </sheetViews>
  <sheetFormatPr defaultRowHeight="13.5" x14ac:dyDescent="0.15"/>
  <cols>
    <col min="1" max="1" width="5" style="21" customWidth="1"/>
    <col min="2" max="3" width="7.5" style="21" customWidth="1"/>
    <col min="4" max="4" width="7.625" style="21" customWidth="1"/>
    <col min="5" max="5" width="10.5" style="21" bestFit="1" customWidth="1"/>
    <col min="6" max="6" width="9" style="21"/>
    <col min="7" max="7" width="4.5" style="21" customWidth="1"/>
    <col min="8" max="8" width="5" style="21" customWidth="1"/>
    <col min="9" max="9" width="7.5" style="21" customWidth="1"/>
    <col min="10" max="10" width="7.625" style="21" customWidth="1"/>
    <col min="11" max="11" width="7.5" style="21" customWidth="1"/>
    <col min="12" max="12" width="10.5" style="21" bestFit="1" customWidth="1"/>
    <col min="13" max="16384" width="9" style="21"/>
  </cols>
  <sheetData>
    <row r="1" spans="1:14" ht="13.5" customHeight="1" x14ac:dyDescent="0.15">
      <c r="A1" s="193"/>
      <c r="B1" s="193" t="s">
        <v>97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 t="s">
        <v>14</v>
      </c>
      <c r="N1" s="195"/>
    </row>
    <row r="2" spans="1:14" ht="13.5" customHeight="1" x14ac:dyDescent="0.15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5"/>
    </row>
    <row r="3" spans="1:14" ht="15" customHeight="1" thickBot="1" x14ac:dyDescent="0.2">
      <c r="M3" s="22"/>
    </row>
    <row r="4" spans="1:14" ht="24.95" customHeight="1" thickBot="1" x14ac:dyDescent="0.2">
      <c r="A4" s="196" t="s">
        <v>0</v>
      </c>
      <c r="B4" s="196"/>
      <c r="C4" s="23"/>
      <c r="D4" s="197" t="s">
        <v>7</v>
      </c>
      <c r="E4" s="198"/>
      <c r="F4" s="198"/>
      <c r="G4" s="198"/>
      <c r="H4" s="198"/>
      <c r="I4" s="198"/>
      <c r="J4" s="198"/>
      <c r="K4" s="199"/>
      <c r="L4" s="200" t="s">
        <v>15</v>
      </c>
      <c r="M4" s="200"/>
    </row>
    <row r="5" spans="1:14" ht="8.25" customHeight="1" thickBot="1" x14ac:dyDescent="0.2">
      <c r="L5" s="200"/>
      <c r="M5" s="200"/>
    </row>
    <row r="6" spans="1:14" ht="24.95" customHeight="1" thickBot="1" x14ac:dyDescent="0.2">
      <c r="A6" s="32" t="s">
        <v>5</v>
      </c>
      <c r="B6" s="32"/>
      <c r="C6" s="32"/>
      <c r="D6" s="32"/>
      <c r="L6" s="201" t="s">
        <v>99</v>
      </c>
      <c r="M6" s="202"/>
    </row>
    <row r="7" spans="1:14" ht="24.95" customHeight="1" x14ac:dyDescent="0.15">
      <c r="A7" s="33" t="s">
        <v>1</v>
      </c>
      <c r="B7" s="33"/>
      <c r="C7" s="33"/>
      <c r="D7" s="33"/>
      <c r="E7" s="33"/>
      <c r="F7" s="33"/>
      <c r="G7" s="33"/>
      <c r="H7" s="33"/>
    </row>
    <row r="8" spans="1:14" ht="7.5" customHeight="1" thickBot="1" x14ac:dyDescent="0.2">
      <c r="A8" s="33"/>
      <c r="B8" s="33"/>
      <c r="C8" s="33"/>
      <c r="D8" s="33"/>
      <c r="E8" s="33"/>
      <c r="F8" s="33"/>
      <c r="G8" s="33"/>
      <c r="H8" s="33"/>
    </row>
    <row r="9" spans="1:14" ht="24.95" customHeight="1" thickBot="1" x14ac:dyDescent="0.2">
      <c r="A9" s="33"/>
      <c r="B9" s="203" t="s">
        <v>10</v>
      </c>
      <c r="C9" s="204"/>
      <c r="D9" s="205">
        <f>基本データ!B3</f>
        <v>0</v>
      </c>
      <c r="E9" s="206"/>
      <c r="F9" s="206"/>
      <c r="G9" s="206"/>
      <c r="H9" s="207"/>
      <c r="I9" s="208" t="s">
        <v>11</v>
      </c>
      <c r="J9" s="209"/>
      <c r="K9" s="25">
        <f>基本データ!I3</f>
        <v>0</v>
      </c>
    </row>
    <row r="10" spans="1:14" ht="8.25" customHeight="1" thickBot="1" x14ac:dyDescent="0.2">
      <c r="A10" s="33"/>
      <c r="B10" s="33"/>
      <c r="C10" s="33"/>
      <c r="D10" s="34"/>
      <c r="E10" s="34"/>
      <c r="F10" s="34"/>
      <c r="G10" s="34"/>
      <c r="H10" s="34"/>
      <c r="I10" s="26"/>
      <c r="J10" s="26"/>
      <c r="K10" s="22"/>
    </row>
    <row r="11" spans="1:14" ht="24.95" customHeight="1" thickBot="1" x14ac:dyDescent="0.2">
      <c r="A11" s="33"/>
      <c r="B11" s="210" t="s">
        <v>12</v>
      </c>
      <c r="C11" s="211"/>
      <c r="D11" s="212">
        <f>基本データ!B5</f>
        <v>0</v>
      </c>
      <c r="E11" s="213"/>
      <c r="F11" s="213"/>
      <c r="G11" s="213"/>
      <c r="H11" s="214"/>
      <c r="I11" s="215" t="s">
        <v>13</v>
      </c>
      <c r="J11" s="216"/>
      <c r="K11" s="217">
        <f>基本データ!I5</f>
        <v>0</v>
      </c>
      <c r="L11" s="218"/>
      <c r="M11" s="219"/>
    </row>
    <row r="12" spans="1:14" ht="7.5" customHeight="1" x14ac:dyDescent="0.15">
      <c r="A12" s="33"/>
      <c r="B12" s="33"/>
      <c r="C12" s="33"/>
      <c r="D12" s="33"/>
      <c r="E12" s="33"/>
      <c r="F12" s="33"/>
      <c r="G12" s="33"/>
      <c r="H12" s="33"/>
    </row>
    <row r="13" spans="1:14" ht="24.95" customHeight="1" thickBot="1" x14ac:dyDescent="0.2">
      <c r="A13" s="220">
        <f>K9</f>
        <v>0</v>
      </c>
      <c r="B13" s="220"/>
      <c r="C13" s="27" t="s">
        <v>6</v>
      </c>
      <c r="D13" s="27"/>
      <c r="H13" s="220">
        <f>K9</f>
        <v>0</v>
      </c>
      <c r="I13" s="220"/>
      <c r="J13" s="27" t="s">
        <v>8</v>
      </c>
      <c r="K13" s="27"/>
      <c r="L13" s="27"/>
    </row>
    <row r="14" spans="1:14" ht="24.95" customHeight="1" x14ac:dyDescent="0.15">
      <c r="A14" s="35" t="s">
        <v>82</v>
      </c>
      <c r="B14" s="221" t="s">
        <v>16</v>
      </c>
      <c r="C14" s="222"/>
      <c r="D14" s="223"/>
      <c r="E14" s="28" t="s">
        <v>3</v>
      </c>
      <c r="F14" s="36" t="s">
        <v>4</v>
      </c>
      <c r="H14" s="35" t="s">
        <v>82</v>
      </c>
      <c r="I14" s="221" t="s">
        <v>16</v>
      </c>
      <c r="J14" s="222"/>
      <c r="K14" s="223"/>
      <c r="L14" s="28" t="s">
        <v>3</v>
      </c>
      <c r="M14" s="36" t="s">
        <v>4</v>
      </c>
    </row>
    <row r="15" spans="1:14" ht="24.95" customHeight="1" x14ac:dyDescent="0.15">
      <c r="A15" s="37">
        <v>1</v>
      </c>
      <c r="B15" s="270" t="str">
        <f>IFERROR(VLOOKUP(A15,基本データ!$D$9:$G$18,3,FALSE),"")</f>
        <v/>
      </c>
      <c r="C15" s="271"/>
      <c r="D15" s="272"/>
      <c r="E15" s="38" t="str">
        <f>IFERROR(VLOOKUP(A15,基本データ!$D$9:$G$18,4,FALSE),"")</f>
        <v/>
      </c>
      <c r="F15" s="39" t="str">
        <f>IF(E15="","",DATEDIF(E15,$C$25,"y"))</f>
        <v/>
      </c>
      <c r="H15" s="37">
        <v>1</v>
      </c>
      <c r="I15" s="270" t="str">
        <f>IFERROR(VLOOKUP(H15,基本データ!$D$22:$G$31,3,FALSE),"")</f>
        <v/>
      </c>
      <c r="J15" s="271"/>
      <c r="K15" s="272"/>
      <c r="L15" s="38" t="str">
        <f>IFERROR(VLOOKUP(H15,基本データ!$D$22:$G$31,4,FALSE),"")</f>
        <v/>
      </c>
      <c r="M15" s="39" t="str">
        <f>IF(L15="","",DATEDIF(L15,$C$25,"y"))</f>
        <v/>
      </c>
    </row>
    <row r="16" spans="1:14" ht="24.95" customHeight="1" x14ac:dyDescent="0.15">
      <c r="A16" s="37">
        <v>2</v>
      </c>
      <c r="B16" s="270" t="str">
        <f>IFERROR(VLOOKUP(A16,基本データ!$D$9:$G$18,3,FALSE),"")</f>
        <v/>
      </c>
      <c r="C16" s="271"/>
      <c r="D16" s="272"/>
      <c r="E16" s="38" t="str">
        <f>IFERROR(VLOOKUP(A16,基本データ!$D$9:$G$18,4,FALSE),"")</f>
        <v/>
      </c>
      <c r="F16" s="39" t="str">
        <f t="shared" ref="F16:F24" si="0">IF(E16="","",DATEDIF(E16,$C$25,"y"))</f>
        <v/>
      </c>
      <c r="H16" s="37">
        <v>2</v>
      </c>
      <c r="I16" s="270" t="str">
        <f>IFERROR(VLOOKUP(H16,基本データ!$D$22:$G$31,3,FALSE),"")</f>
        <v/>
      </c>
      <c r="J16" s="271"/>
      <c r="K16" s="272"/>
      <c r="L16" s="38" t="str">
        <f>IFERROR(VLOOKUP(H16,基本データ!$D$22:$G$31,4,FALSE),"")</f>
        <v/>
      </c>
      <c r="M16" s="39" t="str">
        <f t="shared" ref="M16:M24" si="1">IF(L16="","",DATEDIF(L16,$C$25,"y"))</f>
        <v/>
      </c>
    </row>
    <row r="17" spans="1:13" ht="24.95" customHeight="1" x14ac:dyDescent="0.15">
      <c r="A17" s="37">
        <v>3</v>
      </c>
      <c r="B17" s="270" t="str">
        <f>IFERROR(VLOOKUP(A17,基本データ!$D$9:$G$18,3,FALSE),"")</f>
        <v/>
      </c>
      <c r="C17" s="271"/>
      <c r="D17" s="272"/>
      <c r="E17" s="38" t="str">
        <f>IFERROR(VLOOKUP(A17,基本データ!$D$9:$G$18,4,FALSE),"")</f>
        <v/>
      </c>
      <c r="F17" s="39" t="str">
        <f t="shared" si="0"/>
        <v/>
      </c>
      <c r="H17" s="37">
        <v>3</v>
      </c>
      <c r="I17" s="270" t="str">
        <f>IFERROR(VLOOKUP(H17,基本データ!$D$22:$G$31,3,FALSE),"")</f>
        <v/>
      </c>
      <c r="J17" s="271"/>
      <c r="K17" s="272"/>
      <c r="L17" s="38" t="str">
        <f>IFERROR(VLOOKUP(H17,基本データ!$D$22:$G$31,4,FALSE),"")</f>
        <v/>
      </c>
      <c r="M17" s="39" t="str">
        <f t="shared" si="1"/>
        <v/>
      </c>
    </row>
    <row r="18" spans="1:13" ht="24.95" customHeight="1" x14ac:dyDescent="0.15">
      <c r="A18" s="37">
        <v>4</v>
      </c>
      <c r="B18" s="270" t="str">
        <f>IFERROR(VLOOKUP(A18,基本データ!$D$9:$G$18,3,FALSE),"")</f>
        <v/>
      </c>
      <c r="C18" s="271"/>
      <c r="D18" s="272"/>
      <c r="E18" s="38" t="str">
        <f>IFERROR(VLOOKUP(A18,基本データ!$D$9:$G$18,4,FALSE),"")</f>
        <v/>
      </c>
      <c r="F18" s="39" t="str">
        <f t="shared" si="0"/>
        <v/>
      </c>
      <c r="H18" s="37">
        <v>4</v>
      </c>
      <c r="I18" s="270" t="str">
        <f>IFERROR(VLOOKUP(H18,基本データ!$D$22:$G$31,3,FALSE),"")</f>
        <v/>
      </c>
      <c r="J18" s="271"/>
      <c r="K18" s="272"/>
      <c r="L18" s="38" t="str">
        <f>IFERROR(VLOOKUP(H18,基本データ!$D$22:$G$31,4,FALSE),"")</f>
        <v/>
      </c>
      <c r="M18" s="39" t="str">
        <f t="shared" si="1"/>
        <v/>
      </c>
    </row>
    <row r="19" spans="1:13" ht="24.95" customHeight="1" x14ac:dyDescent="0.15">
      <c r="A19" s="37">
        <v>5</v>
      </c>
      <c r="B19" s="270" t="str">
        <f>IFERROR(VLOOKUP(A19,基本データ!$D$9:$G$18,3,FALSE),"")</f>
        <v/>
      </c>
      <c r="C19" s="271"/>
      <c r="D19" s="272"/>
      <c r="E19" s="38" t="str">
        <f>IFERROR(VLOOKUP(A19,基本データ!$D$9:$G$18,4,FALSE),"")</f>
        <v/>
      </c>
      <c r="F19" s="39" t="str">
        <f t="shared" si="0"/>
        <v/>
      </c>
      <c r="H19" s="37">
        <v>5</v>
      </c>
      <c r="I19" s="270" t="str">
        <f>IFERROR(VLOOKUP(H19,基本データ!$D$22:$G$31,3,FALSE),"")</f>
        <v/>
      </c>
      <c r="J19" s="271"/>
      <c r="K19" s="272"/>
      <c r="L19" s="38" t="str">
        <f>IFERROR(VLOOKUP(H19,基本データ!$D$22:$G$31,4,FALSE),"")</f>
        <v/>
      </c>
      <c r="M19" s="39" t="str">
        <f t="shared" si="1"/>
        <v/>
      </c>
    </row>
    <row r="20" spans="1:13" ht="24.95" customHeight="1" x14ac:dyDescent="0.15">
      <c r="A20" s="37">
        <v>6</v>
      </c>
      <c r="B20" s="270" t="str">
        <f>IFERROR(VLOOKUP(A20,基本データ!$D$9:$G$18,3,FALSE),"")</f>
        <v/>
      </c>
      <c r="C20" s="271"/>
      <c r="D20" s="272"/>
      <c r="E20" s="38" t="str">
        <f>IFERROR(VLOOKUP(A20,基本データ!$D$9:$G$18,4,FALSE),"")</f>
        <v/>
      </c>
      <c r="F20" s="39" t="str">
        <f t="shared" si="0"/>
        <v/>
      </c>
      <c r="H20" s="37">
        <v>6</v>
      </c>
      <c r="I20" s="270" t="str">
        <f>IFERROR(VLOOKUP(H20,基本データ!$D$22:$G$31,3,FALSE),"")</f>
        <v/>
      </c>
      <c r="J20" s="271"/>
      <c r="K20" s="272"/>
      <c r="L20" s="38" t="str">
        <f>IFERROR(VLOOKUP(H20,基本データ!$D$22:$G$31,4,FALSE),"")</f>
        <v/>
      </c>
      <c r="M20" s="39" t="str">
        <f t="shared" si="1"/>
        <v/>
      </c>
    </row>
    <row r="21" spans="1:13" ht="24.95" customHeight="1" x14ac:dyDescent="0.15">
      <c r="A21" s="37">
        <v>7</v>
      </c>
      <c r="B21" s="270" t="str">
        <f>IFERROR(VLOOKUP(A21,基本データ!$D$9:$G$18,3,FALSE),"")</f>
        <v/>
      </c>
      <c r="C21" s="271"/>
      <c r="D21" s="272"/>
      <c r="E21" s="38" t="str">
        <f>IFERROR(VLOOKUP(A21,基本データ!$D$9:$G$18,4,FALSE),"")</f>
        <v/>
      </c>
      <c r="F21" s="39" t="str">
        <f t="shared" si="0"/>
        <v/>
      </c>
      <c r="H21" s="37">
        <v>7</v>
      </c>
      <c r="I21" s="270" t="str">
        <f>IFERROR(VLOOKUP(H21,基本データ!$D$22:$G$31,3,FALSE),"")</f>
        <v/>
      </c>
      <c r="J21" s="271"/>
      <c r="K21" s="272"/>
      <c r="L21" s="38" t="str">
        <f>IFERROR(VLOOKUP(H21,基本データ!$D$22:$G$31,4,FALSE),"")</f>
        <v/>
      </c>
      <c r="M21" s="39" t="str">
        <f t="shared" si="1"/>
        <v/>
      </c>
    </row>
    <row r="22" spans="1:13" ht="24.95" customHeight="1" x14ac:dyDescent="0.15">
      <c r="A22" s="37">
        <v>8</v>
      </c>
      <c r="B22" s="270" t="str">
        <f>IFERROR(VLOOKUP(A22,基本データ!$D$9:$G$18,3,FALSE),"")</f>
        <v/>
      </c>
      <c r="C22" s="271"/>
      <c r="D22" s="272"/>
      <c r="E22" s="38" t="str">
        <f>IFERROR(VLOOKUP(A22,基本データ!$D$9:$G$18,4,FALSE),"")</f>
        <v/>
      </c>
      <c r="F22" s="39" t="str">
        <f t="shared" si="0"/>
        <v/>
      </c>
      <c r="H22" s="37">
        <v>8</v>
      </c>
      <c r="I22" s="270" t="str">
        <f>IFERROR(VLOOKUP(H22,基本データ!$D$22:$G$31,3,FALSE),"")</f>
        <v/>
      </c>
      <c r="J22" s="271"/>
      <c r="K22" s="272"/>
      <c r="L22" s="38" t="str">
        <f>IFERROR(VLOOKUP(H22,基本データ!$D$22:$G$31,4,FALSE),"")</f>
        <v/>
      </c>
      <c r="M22" s="39" t="str">
        <f t="shared" si="1"/>
        <v/>
      </c>
    </row>
    <row r="23" spans="1:13" ht="24.95" customHeight="1" x14ac:dyDescent="0.15">
      <c r="A23" s="37">
        <v>9</v>
      </c>
      <c r="B23" s="270" t="str">
        <f>IFERROR(VLOOKUP(A23,基本データ!$D$9:$G$18,3,FALSE),"")</f>
        <v/>
      </c>
      <c r="C23" s="271"/>
      <c r="D23" s="272"/>
      <c r="E23" s="38" t="str">
        <f>IFERROR(VLOOKUP(A23,基本データ!$D$9:$G$18,4,FALSE),"")</f>
        <v/>
      </c>
      <c r="F23" s="39" t="str">
        <f t="shared" si="0"/>
        <v/>
      </c>
      <c r="H23" s="37">
        <v>9</v>
      </c>
      <c r="I23" s="270" t="str">
        <f>IFERROR(VLOOKUP(H23,基本データ!$D$22:$G$31,3,FALSE),"")</f>
        <v/>
      </c>
      <c r="J23" s="271"/>
      <c r="K23" s="272"/>
      <c r="L23" s="38" t="str">
        <f>IFERROR(VLOOKUP(H23,基本データ!$D$22:$G$31,4,FALSE),"")</f>
        <v/>
      </c>
      <c r="M23" s="39" t="str">
        <f t="shared" si="1"/>
        <v/>
      </c>
    </row>
    <row r="24" spans="1:13" ht="24.95" customHeight="1" thickBot="1" x14ac:dyDescent="0.2">
      <c r="A24" s="40">
        <v>10</v>
      </c>
      <c r="B24" s="273" t="str">
        <f>IFERROR(VLOOKUP(A24,基本データ!$D$9:$G$18,3,FALSE),"")</f>
        <v/>
      </c>
      <c r="C24" s="274"/>
      <c r="D24" s="275"/>
      <c r="E24" s="41" t="str">
        <f>IFERROR(VLOOKUP(A24,基本データ!$D$9:$G$18,4,FALSE),"")</f>
        <v/>
      </c>
      <c r="F24" s="42" t="str">
        <f t="shared" si="0"/>
        <v/>
      </c>
      <c r="H24" s="40">
        <v>10</v>
      </c>
      <c r="I24" s="273" t="str">
        <f>IFERROR(VLOOKUP(H24,基本データ!$D$22:$G$31,3,FALSE),"")</f>
        <v/>
      </c>
      <c r="J24" s="274"/>
      <c r="K24" s="275"/>
      <c r="L24" s="41" t="str">
        <f>IFERROR(VLOOKUP(H24,基本データ!$D$22:$G$31,4,FALSE),"")</f>
        <v/>
      </c>
      <c r="M24" s="42" t="str">
        <f t="shared" si="1"/>
        <v/>
      </c>
    </row>
    <row r="25" spans="1:13" ht="24.95" customHeight="1" x14ac:dyDescent="0.15">
      <c r="A25" s="43" t="s">
        <v>32</v>
      </c>
      <c r="B25" s="43"/>
      <c r="C25" s="230">
        <v>46113</v>
      </c>
      <c r="D25" s="230"/>
      <c r="E25" s="43" t="s">
        <v>33</v>
      </c>
      <c r="F25" s="43"/>
      <c r="G25" s="43"/>
      <c r="H25" s="43"/>
      <c r="I25" s="43"/>
      <c r="J25" s="43"/>
      <c r="K25" s="43"/>
      <c r="L25" s="43"/>
      <c r="M25" s="43"/>
    </row>
    <row r="26" spans="1:13" ht="24.95" customHeight="1" thickBot="1" x14ac:dyDescent="0.2">
      <c r="A26" s="231">
        <f>K9</f>
        <v>0</v>
      </c>
      <c r="B26" s="231"/>
      <c r="C26" s="232" t="s">
        <v>9</v>
      </c>
      <c r="D26" s="232"/>
      <c r="F26" s="29"/>
      <c r="I26" s="233" t="s">
        <v>19</v>
      </c>
      <c r="J26" s="233"/>
      <c r="K26" s="233"/>
      <c r="L26" s="233"/>
      <c r="M26" s="233"/>
    </row>
    <row r="27" spans="1:13" ht="24.95" customHeight="1" x14ac:dyDescent="0.15">
      <c r="A27" s="35" t="s">
        <v>82</v>
      </c>
      <c r="B27" s="221" t="s">
        <v>17</v>
      </c>
      <c r="C27" s="222"/>
      <c r="D27" s="223"/>
      <c r="E27" s="221" t="s">
        <v>18</v>
      </c>
      <c r="F27" s="222"/>
      <c r="G27" s="234"/>
      <c r="I27" s="44" t="s">
        <v>20</v>
      </c>
      <c r="J27" s="45" t="s">
        <v>21</v>
      </c>
      <c r="K27" s="45" t="s">
        <v>22</v>
      </c>
      <c r="L27" s="221" t="s">
        <v>23</v>
      </c>
      <c r="M27" s="234"/>
    </row>
    <row r="28" spans="1:13" ht="24.95" customHeight="1" x14ac:dyDescent="0.15">
      <c r="A28" s="282">
        <v>1</v>
      </c>
      <c r="B28" s="266" t="str">
        <f>基本データ!F34</f>
        <v/>
      </c>
      <c r="C28" s="267"/>
      <c r="D28" s="268"/>
      <c r="E28" s="266" t="str">
        <f>基本データ!C34&amp;"年　"&amp;基本データ!G34</f>
        <v>年　</v>
      </c>
      <c r="F28" s="267"/>
      <c r="G28" s="269"/>
      <c r="I28" s="46" t="s">
        <v>24</v>
      </c>
      <c r="J28" s="47">
        <v>500</v>
      </c>
      <c r="K28" s="48">
        <f>10-COUNTBLANK(B15:B24)</f>
        <v>0</v>
      </c>
      <c r="L28" s="241">
        <f t="shared" ref="L28" si="2">J28*K28</f>
        <v>0</v>
      </c>
      <c r="M28" s="242"/>
    </row>
    <row r="29" spans="1:13" ht="24.95" customHeight="1" x14ac:dyDescent="0.15">
      <c r="A29" s="283"/>
      <c r="B29" s="284" t="str">
        <f>基本データ!F35</f>
        <v/>
      </c>
      <c r="C29" s="285"/>
      <c r="D29" s="286"/>
      <c r="E29" s="266" t="str">
        <f>基本データ!C35&amp;"年　"&amp;基本データ!G35</f>
        <v>年　</v>
      </c>
      <c r="F29" s="267"/>
      <c r="G29" s="269"/>
      <c r="I29" s="46" t="s">
        <v>25</v>
      </c>
      <c r="J29" s="47">
        <v>500</v>
      </c>
      <c r="K29" s="48">
        <f>10-COUNTBLANK(I15:I24)</f>
        <v>0</v>
      </c>
      <c r="L29" s="241">
        <f>J29*K29</f>
        <v>0</v>
      </c>
      <c r="M29" s="242"/>
    </row>
    <row r="30" spans="1:13" ht="24.95" customHeight="1" x14ac:dyDescent="0.15">
      <c r="A30" s="282">
        <v>2</v>
      </c>
      <c r="B30" s="266" t="str">
        <f>基本データ!F36</f>
        <v/>
      </c>
      <c r="C30" s="267"/>
      <c r="D30" s="268"/>
      <c r="E30" s="266" t="str">
        <f>基本データ!C36&amp;"年　"&amp;基本データ!G36</f>
        <v>年　</v>
      </c>
      <c r="F30" s="267"/>
      <c r="G30" s="269"/>
      <c r="I30" s="46" t="s">
        <v>26</v>
      </c>
      <c r="J30" s="47">
        <v>1000</v>
      </c>
      <c r="K30" s="49">
        <f>(8-COUNTBLANK(B28:B35))/2</f>
        <v>0</v>
      </c>
      <c r="L30" s="292">
        <f>J30*K30</f>
        <v>0</v>
      </c>
      <c r="M30" s="293"/>
    </row>
    <row r="31" spans="1:13" ht="24.95" customHeight="1" x14ac:dyDescent="0.15">
      <c r="A31" s="283"/>
      <c r="B31" s="284" t="str">
        <f>基本データ!F37</f>
        <v/>
      </c>
      <c r="C31" s="285"/>
      <c r="D31" s="286"/>
      <c r="E31" s="266" t="str">
        <f>基本データ!C37&amp;"年　"&amp;基本データ!G37</f>
        <v>年　</v>
      </c>
      <c r="F31" s="267"/>
      <c r="G31" s="269"/>
      <c r="I31" s="50" t="s">
        <v>27</v>
      </c>
      <c r="J31" s="47">
        <v>200</v>
      </c>
      <c r="K31" s="48">
        <f>K28+K29</f>
        <v>0</v>
      </c>
      <c r="L31" s="249">
        <f>J31*K31</f>
        <v>0</v>
      </c>
      <c r="M31" s="250"/>
    </row>
    <row r="32" spans="1:13" ht="24.95" customHeight="1" thickBot="1" x14ac:dyDescent="0.2">
      <c r="A32" s="282">
        <v>3</v>
      </c>
      <c r="B32" s="266" t="str">
        <f>基本データ!F38</f>
        <v/>
      </c>
      <c r="C32" s="267"/>
      <c r="D32" s="268"/>
      <c r="E32" s="266" t="str">
        <f>基本データ!C38&amp;"年　"&amp;基本データ!G38</f>
        <v>年　</v>
      </c>
      <c r="F32" s="267"/>
      <c r="G32" s="269"/>
      <c r="I32" s="251" t="s">
        <v>45</v>
      </c>
      <c r="J32" s="252"/>
      <c r="K32" s="253"/>
      <c r="L32" s="289">
        <f>SUM(L28:L31)</f>
        <v>0</v>
      </c>
      <c r="M32" s="290"/>
    </row>
    <row r="33" spans="1:13" ht="24.95" customHeight="1" x14ac:dyDescent="0.2">
      <c r="A33" s="283"/>
      <c r="B33" s="284" t="str">
        <f>基本データ!F39</f>
        <v/>
      </c>
      <c r="C33" s="285"/>
      <c r="D33" s="286"/>
      <c r="E33" s="266" t="str">
        <f>基本データ!C39&amp;"年　"&amp;基本データ!G39</f>
        <v>年　</v>
      </c>
      <c r="F33" s="267"/>
      <c r="G33" s="269"/>
      <c r="I33" s="256" t="s">
        <v>42</v>
      </c>
      <c r="J33" s="256"/>
      <c r="K33" s="256"/>
      <c r="L33" s="256"/>
      <c r="M33" s="256"/>
    </row>
    <row r="34" spans="1:13" ht="24.95" customHeight="1" x14ac:dyDescent="0.15">
      <c r="A34" s="282">
        <v>4</v>
      </c>
      <c r="B34" s="276" t="str">
        <f>基本データ!F40</f>
        <v/>
      </c>
      <c r="C34" s="277"/>
      <c r="D34" s="278"/>
      <c r="E34" s="276" t="str">
        <f>基本データ!C40&amp;"年　"&amp;基本データ!G40</f>
        <v>年　</v>
      </c>
      <c r="F34" s="277"/>
      <c r="G34" s="291"/>
      <c r="I34" s="260" t="s">
        <v>43</v>
      </c>
      <c r="J34" s="260"/>
      <c r="K34" s="260"/>
      <c r="L34" s="260"/>
      <c r="M34" s="260"/>
    </row>
    <row r="35" spans="1:13" ht="24.95" customHeight="1" thickBot="1" x14ac:dyDescent="0.2">
      <c r="A35" s="288"/>
      <c r="B35" s="279" t="str">
        <f>基本データ!F41</f>
        <v/>
      </c>
      <c r="C35" s="280"/>
      <c r="D35" s="281"/>
      <c r="E35" s="279" t="str">
        <f>基本データ!C41&amp;"年　"&amp;基本データ!G41</f>
        <v>年　</v>
      </c>
      <c r="F35" s="280"/>
      <c r="G35" s="287"/>
      <c r="I35" s="30"/>
      <c r="J35" s="265">
        <v>45871</v>
      </c>
      <c r="K35" s="265"/>
      <c r="L35" s="265"/>
      <c r="M35" s="265"/>
    </row>
    <row r="36" spans="1:13" ht="24.75" customHeight="1" x14ac:dyDescent="0.15">
      <c r="I36" s="31"/>
      <c r="J36" s="257" t="s">
        <v>41</v>
      </c>
      <c r="K36" s="257"/>
      <c r="L36" s="257"/>
      <c r="M36" s="257"/>
    </row>
    <row r="37" spans="1:13" ht="13.5" customHeight="1" x14ac:dyDescent="0.15">
      <c r="I37" s="258" t="s">
        <v>44</v>
      </c>
      <c r="J37" s="258"/>
      <c r="K37" s="258"/>
      <c r="L37" s="258"/>
      <c r="M37" s="258"/>
    </row>
  </sheetData>
  <sheetProtection algorithmName="SHA-512" hashValue="49o6FeXdGpSuRbAwwbsSwlLYWDvgVqQNHPTeIKqZkgg21serGsQi6QhZ+G4+g+svmnwuG6826yO6Zy59njiGJg==" saltValue="Y/EI4qx438ZzfCUdYqoZdw==" spinCount="100000" sheet="1" selectLockedCells="1"/>
  <mergeCells count="77">
    <mergeCell ref="I37:M37"/>
    <mergeCell ref="I33:M33"/>
    <mergeCell ref="I34:M34"/>
    <mergeCell ref="J35:M35"/>
    <mergeCell ref="J36:M36"/>
    <mergeCell ref="I32:K32"/>
    <mergeCell ref="I26:M26"/>
    <mergeCell ref="C25:D25"/>
    <mergeCell ref="M1:M2"/>
    <mergeCell ref="L4:M5"/>
    <mergeCell ref="L28:M28"/>
    <mergeCell ref="L29:M29"/>
    <mergeCell ref="L30:M30"/>
    <mergeCell ref="L27:M27"/>
    <mergeCell ref="H13:I13"/>
    <mergeCell ref="I14:K14"/>
    <mergeCell ref="I15:K15"/>
    <mergeCell ref="I16:K16"/>
    <mergeCell ref="I17:K17"/>
    <mergeCell ref="I18:K18"/>
    <mergeCell ref="E35:G35"/>
    <mergeCell ref="E27:G27"/>
    <mergeCell ref="A28:A29"/>
    <mergeCell ref="A34:A35"/>
    <mergeCell ref="L6:M6"/>
    <mergeCell ref="L31:M31"/>
    <mergeCell ref="L32:M32"/>
    <mergeCell ref="E29:G29"/>
    <mergeCell ref="E30:G30"/>
    <mergeCell ref="E31:G31"/>
    <mergeCell ref="E32:G32"/>
    <mergeCell ref="E33:G33"/>
    <mergeCell ref="E34:G34"/>
    <mergeCell ref="B31:D31"/>
    <mergeCell ref="B32:D32"/>
    <mergeCell ref="B33:D33"/>
    <mergeCell ref="B34:D34"/>
    <mergeCell ref="B35:D35"/>
    <mergeCell ref="A26:B26"/>
    <mergeCell ref="C26:D26"/>
    <mergeCell ref="A13:B13"/>
    <mergeCell ref="A32:A33"/>
    <mergeCell ref="B29:D29"/>
    <mergeCell ref="B30:D30"/>
    <mergeCell ref="A30:A31"/>
    <mergeCell ref="B14:D14"/>
    <mergeCell ref="B15:D15"/>
    <mergeCell ref="B16:D16"/>
    <mergeCell ref="B17:D17"/>
    <mergeCell ref="B18:D18"/>
    <mergeCell ref="B19:D19"/>
    <mergeCell ref="N1:N2"/>
    <mergeCell ref="B28:D28"/>
    <mergeCell ref="B27:D27"/>
    <mergeCell ref="E28:G28"/>
    <mergeCell ref="B1:L2"/>
    <mergeCell ref="I19:K19"/>
    <mergeCell ref="I20:K20"/>
    <mergeCell ref="I21:K21"/>
    <mergeCell ref="I22:K22"/>
    <mergeCell ref="I23:K23"/>
    <mergeCell ref="I24:K24"/>
    <mergeCell ref="B20:D20"/>
    <mergeCell ref="B21:D21"/>
    <mergeCell ref="B22:D22"/>
    <mergeCell ref="B23:D23"/>
    <mergeCell ref="B24:D24"/>
    <mergeCell ref="A1:A2"/>
    <mergeCell ref="D9:H9"/>
    <mergeCell ref="D11:H11"/>
    <mergeCell ref="K11:M11"/>
    <mergeCell ref="I11:J11"/>
    <mergeCell ref="I9:J9"/>
    <mergeCell ref="B11:C11"/>
    <mergeCell ref="A4:B4"/>
    <mergeCell ref="D4:K4"/>
    <mergeCell ref="B9:C9"/>
  </mergeCells>
  <phoneticPr fontId="1"/>
  <pageMargins left="0.25" right="0.25" top="0.75" bottom="0.75" header="0.3" footer="0.3"/>
  <pageSetup paperSize="9" scale="98" orientation="portrait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N37"/>
  <sheetViews>
    <sheetView showZeros="0" view="pageBreakPreview" topLeftCell="A28" zoomScale="96" zoomScaleNormal="100" zoomScaleSheetLayoutView="96" workbookViewId="0">
      <selection activeCell="L6" sqref="L6:M6"/>
    </sheetView>
  </sheetViews>
  <sheetFormatPr defaultRowHeight="13.5" x14ac:dyDescent="0.15"/>
  <cols>
    <col min="1" max="1" width="5" customWidth="1"/>
    <col min="2" max="3" width="7.5" customWidth="1"/>
    <col min="4" max="4" width="7.625" customWidth="1"/>
    <col min="5" max="5" width="10.5" bestFit="1" customWidth="1"/>
    <col min="7" max="7" width="4.5" customWidth="1"/>
    <col min="8" max="8" width="5" customWidth="1"/>
    <col min="9" max="9" width="7.5" customWidth="1"/>
    <col min="10" max="10" width="7.625" customWidth="1"/>
    <col min="11" max="11" width="7.5" customWidth="1"/>
    <col min="12" max="12" width="10.5" bestFit="1" customWidth="1"/>
  </cols>
  <sheetData>
    <row r="1" spans="1:14" ht="13.5" customHeight="1" x14ac:dyDescent="0.15">
      <c r="A1" s="193"/>
      <c r="B1" s="193" t="s">
        <v>97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 t="s">
        <v>14</v>
      </c>
      <c r="N1" s="296"/>
    </row>
    <row r="2" spans="1:14" ht="13.5" customHeight="1" x14ac:dyDescent="0.15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296"/>
    </row>
    <row r="3" spans="1:14" ht="15" customHeight="1" thickBo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</row>
    <row r="4" spans="1:14" ht="24.95" customHeight="1" thickBot="1" x14ac:dyDescent="0.2">
      <c r="A4" s="196" t="s">
        <v>0</v>
      </c>
      <c r="B4" s="196"/>
      <c r="C4" s="23"/>
      <c r="D4" s="197" t="s">
        <v>35</v>
      </c>
      <c r="E4" s="198"/>
      <c r="F4" s="198"/>
      <c r="G4" s="198"/>
      <c r="H4" s="198"/>
      <c r="I4" s="198"/>
      <c r="J4" s="198"/>
      <c r="K4" s="199"/>
      <c r="L4" s="200" t="s">
        <v>15</v>
      </c>
      <c r="M4" s="200"/>
    </row>
    <row r="5" spans="1:14" ht="7.5" customHeight="1" thickBo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00"/>
      <c r="M5" s="200"/>
    </row>
    <row r="6" spans="1:14" ht="24.95" customHeight="1" thickBot="1" x14ac:dyDescent="0.2">
      <c r="A6" s="32" t="s">
        <v>5</v>
      </c>
      <c r="B6" s="32"/>
      <c r="C6" s="32"/>
      <c r="D6" s="32"/>
      <c r="E6" s="21"/>
      <c r="F6" s="21"/>
      <c r="G6" s="21"/>
      <c r="H6" s="21"/>
      <c r="I6" s="21"/>
      <c r="J6" s="21"/>
      <c r="K6" s="21"/>
      <c r="L6" s="201" t="s">
        <v>100</v>
      </c>
      <c r="M6" s="202"/>
    </row>
    <row r="7" spans="1:14" ht="24.95" customHeight="1" x14ac:dyDescent="0.15">
      <c r="A7" s="33" t="s">
        <v>1</v>
      </c>
      <c r="B7" s="33"/>
      <c r="C7" s="33"/>
      <c r="D7" s="33"/>
      <c r="E7" s="33"/>
      <c r="F7" s="33"/>
      <c r="G7" s="33"/>
      <c r="H7" s="33"/>
      <c r="I7" s="21"/>
      <c r="J7" s="21"/>
      <c r="K7" s="21"/>
      <c r="L7" s="21"/>
      <c r="M7" s="21"/>
    </row>
    <row r="8" spans="1:14" ht="8.25" customHeight="1" thickBot="1" x14ac:dyDescent="0.2">
      <c r="A8" s="33"/>
      <c r="B8" s="33"/>
      <c r="C8" s="33"/>
      <c r="D8" s="33"/>
      <c r="E8" s="33"/>
      <c r="F8" s="33"/>
      <c r="G8" s="33"/>
      <c r="H8" s="33"/>
      <c r="I8" s="21"/>
      <c r="J8" s="21"/>
      <c r="K8" s="21"/>
      <c r="L8" s="21"/>
      <c r="M8" s="21"/>
    </row>
    <row r="9" spans="1:14" ht="24.95" customHeight="1" thickBot="1" x14ac:dyDescent="0.2">
      <c r="A9" s="33"/>
      <c r="B9" s="203" t="s">
        <v>10</v>
      </c>
      <c r="C9" s="204"/>
      <c r="D9" s="205">
        <f>基本データ!B3</f>
        <v>0</v>
      </c>
      <c r="E9" s="206"/>
      <c r="F9" s="206"/>
      <c r="G9" s="206"/>
      <c r="H9" s="207"/>
      <c r="I9" s="208" t="s">
        <v>11</v>
      </c>
      <c r="J9" s="209"/>
      <c r="K9" s="25">
        <f>基本データ!I3</f>
        <v>0</v>
      </c>
      <c r="L9" s="21"/>
      <c r="M9" s="21"/>
    </row>
    <row r="10" spans="1:14" ht="8.25" customHeight="1" thickBot="1" x14ac:dyDescent="0.2">
      <c r="A10" s="33"/>
      <c r="B10" s="33"/>
      <c r="C10" s="33"/>
      <c r="D10" s="34"/>
      <c r="E10" s="34"/>
      <c r="F10" s="34"/>
      <c r="G10" s="34"/>
      <c r="H10" s="34"/>
      <c r="I10" s="26"/>
      <c r="J10" s="26"/>
      <c r="K10" s="22"/>
      <c r="L10" s="21"/>
      <c r="M10" s="21"/>
    </row>
    <row r="11" spans="1:14" ht="24.95" customHeight="1" thickBot="1" x14ac:dyDescent="0.2">
      <c r="A11" s="33"/>
      <c r="B11" s="210" t="s">
        <v>12</v>
      </c>
      <c r="C11" s="211"/>
      <c r="D11" s="212">
        <f>基本データ!B5</f>
        <v>0</v>
      </c>
      <c r="E11" s="213"/>
      <c r="F11" s="213"/>
      <c r="G11" s="213"/>
      <c r="H11" s="214"/>
      <c r="I11" s="215" t="s">
        <v>13</v>
      </c>
      <c r="J11" s="216"/>
      <c r="K11" s="217">
        <f>基本データ!I5</f>
        <v>0</v>
      </c>
      <c r="L11" s="218"/>
      <c r="M11" s="219"/>
    </row>
    <row r="12" spans="1:14" ht="8.25" customHeight="1" x14ac:dyDescent="0.15">
      <c r="A12" s="33"/>
      <c r="B12" s="33"/>
      <c r="C12" s="33"/>
      <c r="D12" s="33"/>
      <c r="E12" s="33"/>
      <c r="F12" s="33"/>
      <c r="G12" s="33"/>
      <c r="H12" s="33"/>
      <c r="I12" s="21"/>
      <c r="J12" s="21"/>
      <c r="K12" s="21"/>
      <c r="L12" s="21"/>
      <c r="M12" s="21"/>
    </row>
    <row r="13" spans="1:14" ht="24.95" customHeight="1" thickBot="1" x14ac:dyDescent="0.2">
      <c r="A13" s="231">
        <f>K9</f>
        <v>0</v>
      </c>
      <c r="B13" s="231"/>
      <c r="C13" s="27" t="s">
        <v>74</v>
      </c>
      <c r="D13" s="27"/>
      <c r="E13" s="21"/>
      <c r="F13" s="21"/>
      <c r="G13" s="21"/>
      <c r="H13" s="220">
        <f>K9</f>
        <v>0</v>
      </c>
      <c r="I13" s="220"/>
      <c r="J13" s="27" t="s">
        <v>75</v>
      </c>
      <c r="K13" s="27"/>
      <c r="L13" s="27"/>
      <c r="M13" s="21"/>
    </row>
    <row r="14" spans="1:14" ht="24.95" customHeight="1" x14ac:dyDescent="0.15">
      <c r="A14" s="35" t="s">
        <v>82</v>
      </c>
      <c r="B14" s="221" t="s">
        <v>16</v>
      </c>
      <c r="C14" s="222"/>
      <c r="D14" s="223"/>
      <c r="E14" s="28" t="s">
        <v>3</v>
      </c>
      <c r="F14" s="36" t="s">
        <v>4</v>
      </c>
      <c r="G14" s="21"/>
      <c r="H14" s="35" t="s">
        <v>82</v>
      </c>
      <c r="I14" s="221" t="s">
        <v>16</v>
      </c>
      <c r="J14" s="222"/>
      <c r="K14" s="223"/>
      <c r="L14" s="28" t="s">
        <v>3</v>
      </c>
      <c r="M14" s="36" t="s">
        <v>4</v>
      </c>
    </row>
    <row r="15" spans="1:14" ht="24.95" customHeight="1" x14ac:dyDescent="0.15">
      <c r="A15" s="37">
        <v>1</v>
      </c>
      <c r="B15" s="224" t="str">
        <f>IFERROR(VLOOKUP(A15,基本データ!$E$9:$G$18,2,FALSE),"")</f>
        <v/>
      </c>
      <c r="C15" s="225"/>
      <c r="D15" s="226"/>
      <c r="E15" s="38" t="str">
        <f>IFERROR(VLOOKUP(A15,基本データ!$E$9:$G$18,3,FALSE),"")</f>
        <v/>
      </c>
      <c r="F15" s="39" t="str">
        <f>IF(E15="","",DATEDIF(E15,$C$25,"y"))</f>
        <v/>
      </c>
      <c r="G15" s="21"/>
      <c r="H15" s="37">
        <v>1</v>
      </c>
      <c r="I15" s="224" t="str">
        <f>IFERROR(VLOOKUP(H15,基本データ!$E$22:$G$31,2,FALSE),"")</f>
        <v/>
      </c>
      <c r="J15" s="225"/>
      <c r="K15" s="226"/>
      <c r="L15" s="38" t="str">
        <f>IFERROR(VLOOKUP(H15,基本データ!$E$22:$G$31,3,FALSE),"")</f>
        <v/>
      </c>
      <c r="M15" s="39" t="str">
        <f>IF(L15="","",DATEDIF(L15,$C$25,"y"))</f>
        <v/>
      </c>
    </row>
    <row r="16" spans="1:14" ht="24.95" customHeight="1" x14ac:dyDescent="0.15">
      <c r="A16" s="37">
        <v>2</v>
      </c>
      <c r="B16" s="224" t="str">
        <f>IFERROR(VLOOKUP(A16,基本データ!$E$9:$G$18,2,FALSE),"")</f>
        <v/>
      </c>
      <c r="C16" s="225"/>
      <c r="D16" s="226"/>
      <c r="E16" s="38" t="str">
        <f>IFERROR(VLOOKUP(A16,基本データ!$E$9:$G$18,3,FALSE),"")</f>
        <v/>
      </c>
      <c r="F16" s="39" t="str">
        <f t="shared" ref="F16:F24" si="0">IF(E16="","",DATEDIF(E16,$C$25,"y"))</f>
        <v/>
      </c>
      <c r="G16" s="21"/>
      <c r="H16" s="37">
        <v>2</v>
      </c>
      <c r="I16" s="224" t="str">
        <f>IFERROR(VLOOKUP(H16,基本データ!$E$22:$G$31,2,FALSE),"")</f>
        <v/>
      </c>
      <c r="J16" s="225"/>
      <c r="K16" s="226"/>
      <c r="L16" s="38" t="str">
        <f>IFERROR(VLOOKUP(H16,基本データ!$E$22:$G$31,3,FALSE),"")</f>
        <v/>
      </c>
      <c r="M16" s="39" t="str">
        <f t="shared" ref="M16:M24" si="1">IF(L16="","",DATEDIF(L16,$C$25,"y"))</f>
        <v/>
      </c>
    </row>
    <row r="17" spans="1:13" ht="24.95" customHeight="1" x14ac:dyDescent="0.15">
      <c r="A17" s="37">
        <v>3</v>
      </c>
      <c r="B17" s="224" t="str">
        <f>IFERROR(VLOOKUP(A17,基本データ!$E$9:$G$18,2,FALSE),"")</f>
        <v/>
      </c>
      <c r="C17" s="225"/>
      <c r="D17" s="226"/>
      <c r="E17" s="38" t="str">
        <f>IFERROR(VLOOKUP(A17,基本データ!$E$9:$G$18,3,FALSE),"")</f>
        <v/>
      </c>
      <c r="F17" s="39" t="str">
        <f t="shared" si="0"/>
        <v/>
      </c>
      <c r="G17" s="21"/>
      <c r="H17" s="37">
        <v>3</v>
      </c>
      <c r="I17" s="224" t="str">
        <f>IFERROR(VLOOKUP(H17,基本データ!$E$22:$G$31,2,FALSE),"")</f>
        <v/>
      </c>
      <c r="J17" s="225"/>
      <c r="K17" s="226"/>
      <c r="L17" s="38" t="str">
        <f>IFERROR(VLOOKUP(H17,基本データ!$E$22:$G$31,3,FALSE),"")</f>
        <v/>
      </c>
      <c r="M17" s="39" t="str">
        <f t="shared" si="1"/>
        <v/>
      </c>
    </row>
    <row r="18" spans="1:13" ht="24.95" customHeight="1" x14ac:dyDescent="0.15">
      <c r="A18" s="37">
        <v>4</v>
      </c>
      <c r="B18" s="224" t="str">
        <f>IFERROR(VLOOKUP(A18,基本データ!$E$9:$G$18,2,FALSE),"")</f>
        <v/>
      </c>
      <c r="C18" s="225"/>
      <c r="D18" s="226"/>
      <c r="E18" s="38" t="str">
        <f>IFERROR(VLOOKUP(A18,基本データ!$E$9:$G$18,3,FALSE),"")</f>
        <v/>
      </c>
      <c r="F18" s="39" t="str">
        <f t="shared" si="0"/>
        <v/>
      </c>
      <c r="G18" s="21"/>
      <c r="H18" s="37">
        <v>4</v>
      </c>
      <c r="I18" s="224" t="str">
        <f>IFERROR(VLOOKUP(H18,基本データ!$E$22:$G$31,2,FALSE),"")</f>
        <v/>
      </c>
      <c r="J18" s="225"/>
      <c r="K18" s="226"/>
      <c r="L18" s="38" t="str">
        <f>IFERROR(VLOOKUP(H18,基本データ!$E$22:$G$31,3,FALSE),"")</f>
        <v/>
      </c>
      <c r="M18" s="39" t="str">
        <f t="shared" si="1"/>
        <v/>
      </c>
    </row>
    <row r="19" spans="1:13" ht="24.95" customHeight="1" x14ac:dyDescent="0.15">
      <c r="A19" s="37">
        <v>5</v>
      </c>
      <c r="B19" s="224" t="str">
        <f>IFERROR(VLOOKUP(A19,基本データ!$E$9:$G$18,2,FALSE),"")</f>
        <v/>
      </c>
      <c r="C19" s="225"/>
      <c r="D19" s="226"/>
      <c r="E19" s="38" t="str">
        <f>IFERROR(VLOOKUP(A19,基本データ!$E$9:$G$18,3,FALSE),"")</f>
        <v/>
      </c>
      <c r="F19" s="39" t="str">
        <f t="shared" si="0"/>
        <v/>
      </c>
      <c r="G19" s="21"/>
      <c r="H19" s="37">
        <v>5</v>
      </c>
      <c r="I19" s="224" t="str">
        <f>IFERROR(VLOOKUP(H19,基本データ!$E$22:$G$31,2,FALSE),"")</f>
        <v/>
      </c>
      <c r="J19" s="225"/>
      <c r="K19" s="226"/>
      <c r="L19" s="38" t="str">
        <f>IFERROR(VLOOKUP(H19,基本データ!$E$22:$G$31,3,FALSE),"")</f>
        <v/>
      </c>
      <c r="M19" s="39" t="str">
        <f t="shared" si="1"/>
        <v/>
      </c>
    </row>
    <row r="20" spans="1:13" ht="24.95" customHeight="1" x14ac:dyDescent="0.15">
      <c r="A20" s="37">
        <v>6</v>
      </c>
      <c r="B20" s="224" t="str">
        <f>IFERROR(VLOOKUP(A20,基本データ!$E$9:$G$18,2,FALSE),"")</f>
        <v/>
      </c>
      <c r="C20" s="225"/>
      <c r="D20" s="226"/>
      <c r="E20" s="38" t="str">
        <f>IFERROR(VLOOKUP(A20,基本データ!$E$9:$G$18,3,FALSE),"")</f>
        <v/>
      </c>
      <c r="F20" s="39" t="str">
        <f t="shared" si="0"/>
        <v/>
      </c>
      <c r="G20" s="21"/>
      <c r="H20" s="37">
        <v>6</v>
      </c>
      <c r="I20" s="224" t="str">
        <f>IFERROR(VLOOKUP(H20,基本データ!$E$22:$G$31,2,FALSE),"")</f>
        <v/>
      </c>
      <c r="J20" s="225"/>
      <c r="K20" s="226"/>
      <c r="L20" s="38" t="str">
        <f>IFERROR(VLOOKUP(H20,基本データ!$E$22:$G$31,3,FALSE),"")</f>
        <v/>
      </c>
      <c r="M20" s="39" t="str">
        <f t="shared" si="1"/>
        <v/>
      </c>
    </row>
    <row r="21" spans="1:13" ht="24.95" customHeight="1" x14ac:dyDescent="0.15">
      <c r="A21" s="37">
        <v>7</v>
      </c>
      <c r="B21" s="224" t="str">
        <f>IFERROR(VLOOKUP(A21,基本データ!$E$9:$G$18,2,FALSE),"")</f>
        <v/>
      </c>
      <c r="C21" s="225"/>
      <c r="D21" s="226"/>
      <c r="E21" s="38" t="str">
        <f>IFERROR(VLOOKUP(A21,基本データ!$E$9:$G$18,3,FALSE),"")</f>
        <v/>
      </c>
      <c r="F21" s="39" t="str">
        <f t="shared" si="0"/>
        <v/>
      </c>
      <c r="G21" s="21"/>
      <c r="H21" s="37">
        <v>7</v>
      </c>
      <c r="I21" s="224" t="str">
        <f>IFERROR(VLOOKUP(H21,基本データ!$E$22:$G$31,2,FALSE),"")</f>
        <v/>
      </c>
      <c r="J21" s="225"/>
      <c r="K21" s="226"/>
      <c r="L21" s="38" t="str">
        <f>IFERROR(VLOOKUP(H21,基本データ!$E$22:$G$31,3,FALSE),"")</f>
        <v/>
      </c>
      <c r="M21" s="39" t="str">
        <f t="shared" si="1"/>
        <v/>
      </c>
    </row>
    <row r="22" spans="1:13" ht="24.95" customHeight="1" x14ac:dyDescent="0.15">
      <c r="A22" s="37">
        <v>8</v>
      </c>
      <c r="B22" s="224" t="str">
        <f>IFERROR(VLOOKUP(A22,基本データ!$E$9:$G$18,2,FALSE),"")</f>
        <v/>
      </c>
      <c r="C22" s="225"/>
      <c r="D22" s="226"/>
      <c r="E22" s="38" t="str">
        <f>IFERROR(VLOOKUP(A22,基本データ!$E$9:$G$18,3,FALSE),"")</f>
        <v/>
      </c>
      <c r="F22" s="39" t="str">
        <f t="shared" si="0"/>
        <v/>
      </c>
      <c r="G22" s="21"/>
      <c r="H22" s="37">
        <v>8</v>
      </c>
      <c r="I22" s="224" t="str">
        <f>IFERROR(VLOOKUP(H22,基本データ!$E$22:$G$31,2,FALSE),"")</f>
        <v/>
      </c>
      <c r="J22" s="225"/>
      <c r="K22" s="226"/>
      <c r="L22" s="38" t="str">
        <f>IFERROR(VLOOKUP(H22,基本データ!$E$22:$G$31,3,FALSE),"")</f>
        <v/>
      </c>
      <c r="M22" s="39" t="str">
        <f t="shared" si="1"/>
        <v/>
      </c>
    </row>
    <row r="23" spans="1:13" ht="24.95" customHeight="1" x14ac:dyDescent="0.15">
      <c r="A23" s="37">
        <v>9</v>
      </c>
      <c r="B23" s="224" t="str">
        <f>IFERROR(VLOOKUP(A23,基本データ!$E$9:$G$18,2,FALSE),"")</f>
        <v/>
      </c>
      <c r="C23" s="225"/>
      <c r="D23" s="226"/>
      <c r="E23" s="38" t="str">
        <f>IFERROR(VLOOKUP(A23,基本データ!$E$9:$G$18,3,FALSE),"")</f>
        <v/>
      </c>
      <c r="F23" s="39" t="str">
        <f t="shared" si="0"/>
        <v/>
      </c>
      <c r="G23" s="21"/>
      <c r="H23" s="37">
        <v>9</v>
      </c>
      <c r="I23" s="224" t="str">
        <f>IFERROR(VLOOKUP(H23,基本データ!$E$22:$G$31,2,FALSE),"")</f>
        <v/>
      </c>
      <c r="J23" s="225"/>
      <c r="K23" s="226"/>
      <c r="L23" s="38" t="str">
        <f>IFERROR(VLOOKUP(H23,基本データ!$E$22:$G$31,3,FALSE),"")</f>
        <v/>
      </c>
      <c r="M23" s="39" t="str">
        <f t="shared" si="1"/>
        <v/>
      </c>
    </row>
    <row r="24" spans="1:13" ht="24.95" customHeight="1" thickBot="1" x14ac:dyDescent="0.2">
      <c r="A24" s="40">
        <v>10</v>
      </c>
      <c r="B24" s="227" t="str">
        <f>IFERROR(VLOOKUP(A24,基本データ!$E$9:$G$18,2,FALSE),"")</f>
        <v/>
      </c>
      <c r="C24" s="228"/>
      <c r="D24" s="229"/>
      <c r="E24" s="41" t="str">
        <f>IFERROR(VLOOKUP(A24,基本データ!$E$9:$G$18,3,FALSE),"")</f>
        <v/>
      </c>
      <c r="F24" s="42" t="str">
        <f t="shared" si="0"/>
        <v/>
      </c>
      <c r="G24" s="21"/>
      <c r="H24" s="40">
        <v>10</v>
      </c>
      <c r="I24" s="227" t="str">
        <f>IFERROR(VLOOKUP(H24,基本データ!$E$22:$G$31,2,FALSE),"")</f>
        <v/>
      </c>
      <c r="J24" s="228"/>
      <c r="K24" s="229"/>
      <c r="L24" s="41" t="str">
        <f>IFERROR(VLOOKUP(H24,基本データ!$E$22:$G$31,3,FALSE),"")</f>
        <v/>
      </c>
      <c r="M24" s="42" t="str">
        <f t="shared" si="1"/>
        <v/>
      </c>
    </row>
    <row r="25" spans="1:13" ht="24.95" customHeight="1" x14ac:dyDescent="0.15">
      <c r="A25" s="43" t="s">
        <v>32</v>
      </c>
      <c r="B25" s="43"/>
      <c r="C25" s="230">
        <v>46113</v>
      </c>
      <c r="D25" s="230"/>
      <c r="E25" s="43" t="s">
        <v>33</v>
      </c>
      <c r="F25" s="43"/>
      <c r="G25" s="43"/>
      <c r="H25" s="43"/>
      <c r="I25" s="43"/>
      <c r="J25" s="43"/>
      <c r="K25" s="43"/>
      <c r="L25" s="43"/>
      <c r="M25" s="43"/>
    </row>
    <row r="26" spans="1:13" ht="24.95" customHeight="1" thickBot="1" x14ac:dyDescent="0.2">
      <c r="A26" s="231">
        <f>K9</f>
        <v>0</v>
      </c>
      <c r="B26" s="231"/>
      <c r="C26" s="232" t="s">
        <v>9</v>
      </c>
      <c r="D26" s="232"/>
      <c r="E26" s="21"/>
      <c r="F26" s="29"/>
      <c r="G26" s="21"/>
      <c r="H26" s="21"/>
      <c r="I26" s="233" t="s">
        <v>19</v>
      </c>
      <c r="J26" s="233"/>
      <c r="K26" s="233"/>
      <c r="L26" s="233"/>
      <c r="M26" s="233"/>
    </row>
    <row r="27" spans="1:13" ht="24.95" customHeight="1" x14ac:dyDescent="0.15">
      <c r="A27" s="35" t="s">
        <v>82</v>
      </c>
      <c r="B27" s="221" t="s">
        <v>17</v>
      </c>
      <c r="C27" s="222"/>
      <c r="D27" s="223"/>
      <c r="E27" s="221" t="s">
        <v>18</v>
      </c>
      <c r="F27" s="222"/>
      <c r="G27" s="234"/>
      <c r="H27" s="21"/>
      <c r="I27" s="44" t="s">
        <v>20</v>
      </c>
      <c r="J27" s="45" t="s">
        <v>21</v>
      </c>
      <c r="K27" s="45" t="s">
        <v>22</v>
      </c>
      <c r="L27" s="221" t="s">
        <v>23</v>
      </c>
      <c r="M27" s="234"/>
    </row>
    <row r="28" spans="1:13" ht="24.95" customHeight="1" x14ac:dyDescent="0.15">
      <c r="A28" s="235">
        <v>1</v>
      </c>
      <c r="B28" s="237"/>
      <c r="C28" s="238"/>
      <c r="D28" s="239"/>
      <c r="E28" s="237"/>
      <c r="F28" s="238"/>
      <c r="G28" s="240"/>
      <c r="H28" s="21"/>
      <c r="I28" s="46" t="s">
        <v>24</v>
      </c>
      <c r="J28" s="47">
        <v>500</v>
      </c>
      <c r="K28" s="48">
        <f>10-COUNTBLANK(B15:B24)</f>
        <v>0</v>
      </c>
      <c r="L28" s="241">
        <f t="shared" ref="L28" si="2">J28*K28</f>
        <v>0</v>
      </c>
      <c r="M28" s="242"/>
    </row>
    <row r="29" spans="1:13" ht="24.95" customHeight="1" x14ac:dyDescent="0.15">
      <c r="A29" s="236"/>
      <c r="B29" s="243"/>
      <c r="C29" s="244"/>
      <c r="D29" s="245"/>
      <c r="E29" s="243"/>
      <c r="F29" s="244"/>
      <c r="G29" s="246"/>
      <c r="H29" s="21"/>
      <c r="I29" s="46" t="s">
        <v>25</v>
      </c>
      <c r="J29" s="47">
        <v>500</v>
      </c>
      <c r="K29" s="48">
        <f>10-COUNTBLANK(I15:I24)</f>
        <v>0</v>
      </c>
      <c r="L29" s="241">
        <f>J29*K29</f>
        <v>0</v>
      </c>
      <c r="M29" s="242"/>
    </row>
    <row r="30" spans="1:13" ht="24.95" customHeight="1" x14ac:dyDescent="0.15">
      <c r="A30" s="235">
        <v>2</v>
      </c>
      <c r="B30" s="237"/>
      <c r="C30" s="238"/>
      <c r="D30" s="239"/>
      <c r="E30" s="237"/>
      <c r="F30" s="238"/>
      <c r="G30" s="240"/>
      <c r="H30" s="21"/>
      <c r="I30" s="46" t="s">
        <v>26</v>
      </c>
      <c r="J30" s="47">
        <v>1000</v>
      </c>
      <c r="K30" s="53"/>
      <c r="L30" s="247"/>
      <c r="M30" s="248"/>
    </row>
    <row r="31" spans="1:13" ht="24.95" customHeight="1" x14ac:dyDescent="0.15">
      <c r="A31" s="236"/>
      <c r="B31" s="243"/>
      <c r="C31" s="244"/>
      <c r="D31" s="245"/>
      <c r="E31" s="243"/>
      <c r="F31" s="244"/>
      <c r="G31" s="246"/>
      <c r="H31" s="21"/>
      <c r="I31" s="50" t="s">
        <v>36</v>
      </c>
      <c r="J31" s="47">
        <v>200</v>
      </c>
      <c r="K31" s="53"/>
      <c r="L31" s="294"/>
      <c r="M31" s="295"/>
    </row>
    <row r="32" spans="1:13" ht="24.95" customHeight="1" thickBot="1" x14ac:dyDescent="0.2">
      <c r="A32" s="235">
        <v>3</v>
      </c>
      <c r="B32" s="237"/>
      <c r="C32" s="238"/>
      <c r="D32" s="239"/>
      <c r="E32" s="237"/>
      <c r="F32" s="238"/>
      <c r="G32" s="240"/>
      <c r="H32" s="21"/>
      <c r="I32" s="251" t="s">
        <v>45</v>
      </c>
      <c r="J32" s="252"/>
      <c r="K32" s="253"/>
      <c r="L32" s="254">
        <f>SUM(L28:L31)</f>
        <v>0</v>
      </c>
      <c r="M32" s="255"/>
    </row>
    <row r="33" spans="1:13" ht="24.95" customHeight="1" x14ac:dyDescent="0.2">
      <c r="A33" s="236"/>
      <c r="B33" s="243"/>
      <c r="C33" s="244"/>
      <c r="D33" s="245"/>
      <c r="E33" s="243"/>
      <c r="F33" s="244"/>
      <c r="G33" s="246"/>
      <c r="H33" s="21"/>
      <c r="I33" s="256" t="s">
        <v>42</v>
      </c>
      <c r="J33" s="256"/>
      <c r="K33" s="256"/>
      <c r="L33" s="256"/>
      <c r="M33" s="256"/>
    </row>
    <row r="34" spans="1:13" ht="24.95" customHeight="1" x14ac:dyDescent="0.15">
      <c r="A34" s="235">
        <v>4</v>
      </c>
      <c r="B34" s="237"/>
      <c r="C34" s="238"/>
      <c r="D34" s="239"/>
      <c r="E34" s="237"/>
      <c r="F34" s="238"/>
      <c r="G34" s="240"/>
      <c r="H34" s="21"/>
      <c r="I34" s="260" t="s">
        <v>43</v>
      </c>
      <c r="J34" s="260"/>
      <c r="K34" s="260"/>
      <c r="L34" s="260"/>
      <c r="M34" s="260"/>
    </row>
    <row r="35" spans="1:13" ht="24.95" customHeight="1" thickBot="1" x14ac:dyDescent="0.2">
      <c r="A35" s="259"/>
      <c r="B35" s="261"/>
      <c r="C35" s="262"/>
      <c r="D35" s="263"/>
      <c r="E35" s="261"/>
      <c r="F35" s="262"/>
      <c r="G35" s="264"/>
      <c r="H35" s="21"/>
      <c r="I35" s="30"/>
      <c r="J35" s="265">
        <v>46067</v>
      </c>
      <c r="K35" s="265"/>
      <c r="L35" s="265"/>
      <c r="M35" s="265"/>
    </row>
    <row r="36" spans="1:13" ht="23.25" customHeight="1" x14ac:dyDescent="0.15">
      <c r="A36" s="21"/>
      <c r="B36" s="21"/>
      <c r="C36" s="21"/>
      <c r="D36" s="21"/>
      <c r="E36" s="21"/>
      <c r="F36" s="21"/>
      <c r="G36" s="21"/>
      <c r="H36" s="21"/>
      <c r="I36" s="31"/>
      <c r="J36" s="257" t="s">
        <v>41</v>
      </c>
      <c r="K36" s="257"/>
      <c r="L36" s="257"/>
      <c r="M36" s="257"/>
    </row>
    <row r="37" spans="1:13" x14ac:dyDescent="0.15">
      <c r="A37" s="21"/>
      <c r="B37" s="21"/>
      <c r="C37" s="21"/>
      <c r="D37" s="21"/>
      <c r="E37" s="21"/>
      <c r="F37" s="21"/>
      <c r="G37" s="21"/>
      <c r="H37" s="21"/>
      <c r="I37" s="258" t="s">
        <v>44</v>
      </c>
      <c r="J37" s="258"/>
      <c r="K37" s="258"/>
      <c r="L37" s="258"/>
      <c r="M37" s="258"/>
    </row>
  </sheetData>
  <sheetProtection algorithmName="SHA-512" hashValue="vnIl3OEE29cTS8aYP1Afk+iYI6a62FZhnFnLP1Sc59T58iYuTpMBPIStzJUx9znvR4O+p8ZhRKhZfGM9fyrKGA==" saltValue="03bNtj1GepTVTr0Z9mjuCQ==" spinCount="100000" sheet="1" selectLockedCells="1"/>
  <mergeCells count="77">
    <mergeCell ref="I34:M34"/>
    <mergeCell ref="J35:M35"/>
    <mergeCell ref="J36:M36"/>
    <mergeCell ref="I37:M37"/>
    <mergeCell ref="A1:A2"/>
    <mergeCell ref="B1:L2"/>
    <mergeCell ref="M1:M2"/>
    <mergeCell ref="B9:C9"/>
    <mergeCell ref="D9:H9"/>
    <mergeCell ref="I9:J9"/>
    <mergeCell ref="B11:C11"/>
    <mergeCell ref="D11:H11"/>
    <mergeCell ref="I11:J11"/>
    <mergeCell ref="K11:M11"/>
    <mergeCell ref="A13:B13"/>
    <mergeCell ref="H13:I13"/>
    <mergeCell ref="N1:N2"/>
    <mergeCell ref="A4:B4"/>
    <mergeCell ref="D4:K4"/>
    <mergeCell ref="L4:M5"/>
    <mergeCell ref="L6:M6"/>
    <mergeCell ref="B14:D14"/>
    <mergeCell ref="I14:K14"/>
    <mergeCell ref="B15:D15"/>
    <mergeCell ref="I15:K15"/>
    <mergeCell ref="B16:D16"/>
    <mergeCell ref="I16:K16"/>
    <mergeCell ref="B17:D17"/>
    <mergeCell ref="I17:K17"/>
    <mergeCell ref="B18:D18"/>
    <mergeCell ref="I18:K18"/>
    <mergeCell ref="B19:D19"/>
    <mergeCell ref="I19:K19"/>
    <mergeCell ref="B20:D20"/>
    <mergeCell ref="I20:K20"/>
    <mergeCell ref="B21:D21"/>
    <mergeCell ref="I21:K21"/>
    <mergeCell ref="B22:D22"/>
    <mergeCell ref="I22:K22"/>
    <mergeCell ref="B23:D23"/>
    <mergeCell ref="I23:K23"/>
    <mergeCell ref="B24:D24"/>
    <mergeCell ref="I24:K24"/>
    <mergeCell ref="C25:D25"/>
    <mergeCell ref="A26:B26"/>
    <mergeCell ref="C26:D26"/>
    <mergeCell ref="I26:M26"/>
    <mergeCell ref="B27:D27"/>
    <mergeCell ref="E27:G27"/>
    <mergeCell ref="L27:M27"/>
    <mergeCell ref="A28:A29"/>
    <mergeCell ref="B28:D28"/>
    <mergeCell ref="E28:G28"/>
    <mergeCell ref="L28:M28"/>
    <mergeCell ref="B29:D29"/>
    <mergeCell ref="E29:G29"/>
    <mergeCell ref="L29:M29"/>
    <mergeCell ref="A30:A31"/>
    <mergeCell ref="B30:D30"/>
    <mergeCell ref="E30:G30"/>
    <mergeCell ref="L30:M30"/>
    <mergeCell ref="B31:D31"/>
    <mergeCell ref="E31:G31"/>
    <mergeCell ref="L31:M31"/>
    <mergeCell ref="A32:A33"/>
    <mergeCell ref="B32:D32"/>
    <mergeCell ref="E32:G32"/>
    <mergeCell ref="I32:K32"/>
    <mergeCell ref="L32:M32"/>
    <mergeCell ref="B33:D33"/>
    <mergeCell ref="E33:G33"/>
    <mergeCell ref="I33:M33"/>
    <mergeCell ref="A34:A35"/>
    <mergeCell ref="B34:D34"/>
    <mergeCell ref="E34:G34"/>
    <mergeCell ref="B35:D35"/>
    <mergeCell ref="E35:G35"/>
  </mergeCells>
  <phoneticPr fontId="1"/>
  <pageMargins left="0.25" right="0.25" top="0.75" bottom="0.75" header="0.3" footer="0.3"/>
  <pageSetup paperSize="9" scale="98" orientation="portrait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5D3E3-1F53-4ABF-BFF3-F5E2B947BD21}">
  <sheetPr>
    <tabColor rgb="FFFFFF00"/>
  </sheetPr>
  <dimension ref="A1:N37"/>
  <sheetViews>
    <sheetView tabSelected="1" view="pageBreakPreview" topLeftCell="A27" zoomScale="112" zoomScaleNormal="100" zoomScaleSheetLayoutView="112" workbookViewId="0">
      <selection activeCell="K28" sqref="K28"/>
    </sheetView>
  </sheetViews>
  <sheetFormatPr defaultRowHeight="13.5" x14ac:dyDescent="0.15"/>
  <cols>
    <col min="1" max="1" width="5" customWidth="1"/>
    <col min="2" max="3" width="7.5" customWidth="1"/>
    <col min="4" max="4" width="7.625" customWidth="1"/>
    <col min="5" max="5" width="10.5" bestFit="1" customWidth="1"/>
    <col min="7" max="7" width="4.5" customWidth="1"/>
    <col min="8" max="8" width="5" customWidth="1"/>
    <col min="9" max="9" width="7.5" customWidth="1"/>
    <col min="10" max="10" width="7.625" customWidth="1"/>
    <col min="11" max="11" width="7.5" customWidth="1"/>
    <col min="12" max="12" width="10.5" bestFit="1" customWidth="1"/>
  </cols>
  <sheetData>
    <row r="1" spans="1:14" ht="13.5" customHeight="1" x14ac:dyDescent="0.15">
      <c r="A1" s="193"/>
      <c r="B1" s="193" t="s">
        <v>97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 t="s">
        <v>14</v>
      </c>
      <c r="N1" s="296"/>
    </row>
    <row r="2" spans="1:14" ht="13.5" customHeight="1" x14ac:dyDescent="0.15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296"/>
    </row>
    <row r="3" spans="1:14" ht="15" customHeight="1" thickBo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</row>
    <row r="4" spans="1:14" ht="24.95" customHeight="1" thickBot="1" x14ac:dyDescent="0.2">
      <c r="A4" s="196" t="s">
        <v>0</v>
      </c>
      <c r="B4" s="196"/>
      <c r="C4" s="141"/>
      <c r="D4" s="328"/>
      <c r="E4" s="329"/>
      <c r="F4" s="329"/>
      <c r="G4" s="329"/>
      <c r="H4" s="329"/>
      <c r="I4" s="329"/>
      <c r="J4" s="329"/>
      <c r="K4" s="330"/>
      <c r="L4" s="200" t="s">
        <v>15</v>
      </c>
      <c r="M4" s="200"/>
    </row>
    <row r="5" spans="1:14" ht="7.5" customHeight="1" thickBo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00"/>
      <c r="M5" s="200"/>
    </row>
    <row r="6" spans="1:14" ht="24.95" customHeight="1" thickBot="1" x14ac:dyDescent="0.2">
      <c r="A6" s="32" t="s">
        <v>5</v>
      </c>
      <c r="B6" s="32"/>
      <c r="C6" s="32"/>
      <c r="D6" s="32"/>
      <c r="E6" s="21"/>
      <c r="F6" s="21"/>
      <c r="G6" s="21"/>
      <c r="H6" s="21"/>
      <c r="I6" s="21"/>
      <c r="J6" s="21"/>
      <c r="K6" s="21"/>
      <c r="L6" s="201" t="s">
        <v>93</v>
      </c>
      <c r="M6" s="202"/>
    </row>
    <row r="7" spans="1:14" ht="24.95" customHeight="1" x14ac:dyDescent="0.15">
      <c r="A7" s="33" t="s">
        <v>1</v>
      </c>
      <c r="B7" s="33"/>
      <c r="C7" s="33"/>
      <c r="D7" s="33"/>
      <c r="E7" s="33"/>
      <c r="F7" s="33"/>
      <c r="G7" s="33"/>
      <c r="H7" s="33"/>
      <c r="I7" s="21"/>
      <c r="J7" s="21"/>
      <c r="K7" s="21"/>
      <c r="L7" s="21"/>
      <c r="M7" s="21"/>
    </row>
    <row r="8" spans="1:14" ht="8.25" customHeight="1" thickBot="1" x14ac:dyDescent="0.2">
      <c r="A8" s="33"/>
      <c r="B8" s="33"/>
      <c r="C8" s="33"/>
      <c r="D8" s="33"/>
      <c r="E8" s="33"/>
      <c r="F8" s="33"/>
      <c r="G8" s="33"/>
      <c r="H8" s="33"/>
      <c r="I8" s="21"/>
      <c r="J8" s="21"/>
      <c r="K8" s="21"/>
      <c r="L8" s="21"/>
      <c r="M8" s="21"/>
    </row>
    <row r="9" spans="1:14" ht="24.95" customHeight="1" thickBot="1" x14ac:dyDescent="0.2">
      <c r="A9" s="33"/>
      <c r="B9" s="203" t="s">
        <v>10</v>
      </c>
      <c r="C9" s="204"/>
      <c r="D9" s="319"/>
      <c r="E9" s="320"/>
      <c r="F9" s="320"/>
      <c r="G9" s="320"/>
      <c r="H9" s="321"/>
      <c r="I9" s="208" t="s">
        <v>11</v>
      </c>
      <c r="J9" s="209"/>
      <c r="K9" s="54"/>
      <c r="L9" s="21"/>
      <c r="M9" s="21"/>
    </row>
    <row r="10" spans="1:14" ht="8.25" customHeight="1" thickBot="1" x14ac:dyDescent="0.2">
      <c r="A10" s="33"/>
      <c r="B10" s="33"/>
      <c r="C10" s="33"/>
      <c r="D10" s="34"/>
      <c r="E10" s="34"/>
      <c r="F10" s="34"/>
      <c r="G10" s="34"/>
      <c r="H10" s="34"/>
      <c r="I10" s="140"/>
      <c r="J10" s="140"/>
      <c r="K10" s="22"/>
      <c r="L10" s="21"/>
      <c r="M10" s="21"/>
    </row>
    <row r="11" spans="1:14" ht="24.95" customHeight="1" thickBot="1" x14ac:dyDescent="0.2">
      <c r="A11" s="33"/>
      <c r="B11" s="210" t="s">
        <v>12</v>
      </c>
      <c r="C11" s="211"/>
      <c r="D11" s="322"/>
      <c r="E11" s="323"/>
      <c r="F11" s="323"/>
      <c r="G11" s="323"/>
      <c r="H11" s="324"/>
      <c r="I11" s="215" t="s">
        <v>13</v>
      </c>
      <c r="J11" s="216"/>
      <c r="K11" s="325"/>
      <c r="L11" s="326"/>
      <c r="M11" s="327"/>
    </row>
    <row r="12" spans="1:14" ht="8.25" customHeight="1" x14ac:dyDescent="0.15">
      <c r="A12" s="33"/>
      <c r="B12" s="33"/>
      <c r="C12" s="33"/>
      <c r="D12" s="33"/>
      <c r="E12" s="33"/>
      <c r="F12" s="33"/>
      <c r="G12" s="33"/>
      <c r="H12" s="33"/>
      <c r="I12" s="21"/>
      <c r="J12" s="21"/>
      <c r="K12" s="21"/>
      <c r="L12" s="21"/>
      <c r="M12" s="21"/>
    </row>
    <row r="13" spans="1:14" ht="24.95" customHeight="1" thickBot="1" x14ac:dyDescent="0.2">
      <c r="A13" s="220"/>
      <c r="B13" s="220"/>
      <c r="C13" s="27" t="s">
        <v>74</v>
      </c>
      <c r="D13" s="27"/>
      <c r="E13" s="21"/>
      <c r="F13" s="21"/>
      <c r="G13" s="21"/>
      <c r="H13" s="220"/>
      <c r="I13" s="220"/>
      <c r="J13" s="27" t="s">
        <v>75</v>
      </c>
      <c r="K13" s="27"/>
      <c r="L13" s="27"/>
      <c r="M13" s="21"/>
    </row>
    <row r="14" spans="1:14" ht="24.95" customHeight="1" x14ac:dyDescent="0.15">
      <c r="A14" s="35" t="s">
        <v>82</v>
      </c>
      <c r="B14" s="221" t="s">
        <v>16</v>
      </c>
      <c r="C14" s="222"/>
      <c r="D14" s="223"/>
      <c r="E14" s="139" t="s">
        <v>3</v>
      </c>
      <c r="F14" s="36" t="s">
        <v>4</v>
      </c>
      <c r="G14" s="21"/>
      <c r="H14" s="35" t="s">
        <v>82</v>
      </c>
      <c r="I14" s="221" t="s">
        <v>16</v>
      </c>
      <c r="J14" s="222"/>
      <c r="K14" s="223"/>
      <c r="L14" s="139" t="s">
        <v>3</v>
      </c>
      <c r="M14" s="36" t="s">
        <v>4</v>
      </c>
    </row>
    <row r="15" spans="1:14" ht="24.95" customHeight="1" x14ac:dyDescent="0.15">
      <c r="A15" s="37">
        <v>1</v>
      </c>
      <c r="B15" s="313"/>
      <c r="C15" s="314"/>
      <c r="D15" s="315"/>
      <c r="E15" s="1"/>
      <c r="F15" s="39" t="str">
        <f>IF(E15="","",DATEDIF(E15,$C$25,"y"))</f>
        <v/>
      </c>
      <c r="G15" s="21"/>
      <c r="H15" s="37">
        <v>1</v>
      </c>
      <c r="I15" s="313"/>
      <c r="J15" s="314"/>
      <c r="K15" s="315"/>
      <c r="L15" s="1"/>
      <c r="M15" s="39" t="str">
        <f>IF(L15="","",DATEDIF(L15,$C$25,"y"))</f>
        <v/>
      </c>
    </row>
    <row r="16" spans="1:14" ht="24.95" customHeight="1" x14ac:dyDescent="0.15">
      <c r="A16" s="37">
        <v>2</v>
      </c>
      <c r="B16" s="313"/>
      <c r="C16" s="314"/>
      <c r="D16" s="315"/>
      <c r="E16" s="1"/>
      <c r="F16" s="39" t="str">
        <f t="shared" ref="F16:F24" si="0">IF(E16="","",DATEDIF(E16,$C$25,"y"))</f>
        <v/>
      </c>
      <c r="G16" s="21"/>
      <c r="H16" s="37">
        <v>2</v>
      </c>
      <c r="I16" s="313"/>
      <c r="J16" s="314"/>
      <c r="K16" s="315"/>
      <c r="L16" s="1"/>
      <c r="M16" s="39" t="str">
        <f t="shared" ref="M16:M24" si="1">IF(L16="","",DATEDIF(L16,$C$25,"y"))</f>
        <v/>
      </c>
    </row>
    <row r="17" spans="1:13" ht="24.95" customHeight="1" x14ac:dyDescent="0.15">
      <c r="A17" s="37">
        <v>3</v>
      </c>
      <c r="B17" s="313"/>
      <c r="C17" s="314"/>
      <c r="D17" s="315"/>
      <c r="E17" s="1"/>
      <c r="F17" s="39" t="str">
        <f t="shared" si="0"/>
        <v/>
      </c>
      <c r="G17" s="21"/>
      <c r="H17" s="37">
        <v>3</v>
      </c>
      <c r="I17" s="313"/>
      <c r="J17" s="314"/>
      <c r="K17" s="315"/>
      <c r="L17" s="1"/>
      <c r="M17" s="39" t="str">
        <f t="shared" si="1"/>
        <v/>
      </c>
    </row>
    <row r="18" spans="1:13" ht="24.95" customHeight="1" x14ac:dyDescent="0.15">
      <c r="A18" s="37">
        <v>4</v>
      </c>
      <c r="B18" s="313"/>
      <c r="C18" s="314"/>
      <c r="D18" s="315"/>
      <c r="E18" s="1"/>
      <c r="F18" s="39" t="str">
        <f t="shared" si="0"/>
        <v/>
      </c>
      <c r="G18" s="21"/>
      <c r="H18" s="37">
        <v>4</v>
      </c>
      <c r="I18" s="313"/>
      <c r="J18" s="314"/>
      <c r="K18" s="315"/>
      <c r="L18" s="1"/>
      <c r="M18" s="39" t="str">
        <f t="shared" si="1"/>
        <v/>
      </c>
    </row>
    <row r="19" spans="1:13" ht="24.95" customHeight="1" x14ac:dyDescent="0.15">
      <c r="A19" s="37">
        <v>5</v>
      </c>
      <c r="B19" s="313"/>
      <c r="C19" s="314"/>
      <c r="D19" s="315"/>
      <c r="E19" s="1"/>
      <c r="F19" s="39" t="str">
        <f t="shared" si="0"/>
        <v/>
      </c>
      <c r="G19" s="21"/>
      <c r="H19" s="37">
        <v>5</v>
      </c>
      <c r="I19" s="313"/>
      <c r="J19" s="314"/>
      <c r="K19" s="315"/>
      <c r="L19" s="1"/>
      <c r="M19" s="39" t="str">
        <f t="shared" si="1"/>
        <v/>
      </c>
    </row>
    <row r="20" spans="1:13" ht="24.95" customHeight="1" x14ac:dyDescent="0.15">
      <c r="A20" s="37">
        <v>6</v>
      </c>
      <c r="B20" s="313"/>
      <c r="C20" s="314"/>
      <c r="D20" s="315"/>
      <c r="E20" s="1"/>
      <c r="F20" s="39" t="str">
        <f t="shared" si="0"/>
        <v/>
      </c>
      <c r="G20" s="21"/>
      <c r="H20" s="37">
        <v>6</v>
      </c>
      <c r="I20" s="313"/>
      <c r="J20" s="314"/>
      <c r="K20" s="315"/>
      <c r="L20" s="1"/>
      <c r="M20" s="39" t="str">
        <f t="shared" si="1"/>
        <v/>
      </c>
    </row>
    <row r="21" spans="1:13" ht="24.95" customHeight="1" x14ac:dyDescent="0.15">
      <c r="A21" s="37">
        <v>7</v>
      </c>
      <c r="B21" s="313"/>
      <c r="C21" s="314"/>
      <c r="D21" s="315"/>
      <c r="E21" s="1"/>
      <c r="F21" s="39" t="str">
        <f>IF(E21="","",DATEDIF(E21,$C$25,"y"))</f>
        <v/>
      </c>
      <c r="G21" s="21"/>
      <c r="H21" s="37">
        <v>7</v>
      </c>
      <c r="I21" s="313"/>
      <c r="J21" s="314"/>
      <c r="K21" s="315"/>
      <c r="L21" s="1"/>
      <c r="M21" s="39" t="str">
        <f t="shared" si="1"/>
        <v/>
      </c>
    </row>
    <row r="22" spans="1:13" ht="24.95" customHeight="1" x14ac:dyDescent="0.15">
      <c r="A22" s="37">
        <v>8</v>
      </c>
      <c r="B22" s="313"/>
      <c r="C22" s="314"/>
      <c r="D22" s="315"/>
      <c r="E22" s="1"/>
      <c r="F22" s="39" t="str">
        <f>IF(E22="","",DATEDIF(E22,$C$25,"y"))</f>
        <v/>
      </c>
      <c r="G22" s="21"/>
      <c r="H22" s="37">
        <v>8</v>
      </c>
      <c r="I22" s="313"/>
      <c r="J22" s="314"/>
      <c r="K22" s="315"/>
      <c r="L22" s="1"/>
      <c r="M22" s="39" t="str">
        <f t="shared" si="1"/>
        <v/>
      </c>
    </row>
    <row r="23" spans="1:13" ht="24.95" customHeight="1" x14ac:dyDescent="0.15">
      <c r="A23" s="37">
        <v>9</v>
      </c>
      <c r="B23" s="313"/>
      <c r="C23" s="314"/>
      <c r="D23" s="315"/>
      <c r="E23" s="1"/>
      <c r="F23" s="39" t="str">
        <f t="shared" si="0"/>
        <v/>
      </c>
      <c r="G23" s="21"/>
      <c r="H23" s="37">
        <v>9</v>
      </c>
      <c r="I23" s="313"/>
      <c r="J23" s="314"/>
      <c r="K23" s="315"/>
      <c r="L23" s="1"/>
      <c r="M23" s="39" t="str">
        <f t="shared" si="1"/>
        <v/>
      </c>
    </row>
    <row r="24" spans="1:13" ht="24.95" customHeight="1" thickBot="1" x14ac:dyDescent="0.2">
      <c r="A24" s="40">
        <v>10</v>
      </c>
      <c r="B24" s="316"/>
      <c r="C24" s="317"/>
      <c r="D24" s="318"/>
      <c r="E24" s="2"/>
      <c r="F24" s="42" t="str">
        <f t="shared" si="0"/>
        <v/>
      </c>
      <c r="G24" s="21"/>
      <c r="H24" s="40">
        <v>10</v>
      </c>
      <c r="I24" s="316"/>
      <c r="J24" s="317"/>
      <c r="K24" s="318"/>
      <c r="L24" s="2"/>
      <c r="M24" s="42" t="str">
        <f t="shared" si="1"/>
        <v/>
      </c>
    </row>
    <row r="25" spans="1:13" ht="24.95" customHeight="1" x14ac:dyDescent="0.15">
      <c r="A25" s="43" t="s">
        <v>32</v>
      </c>
      <c r="B25" s="43"/>
      <c r="C25" s="230">
        <v>46113</v>
      </c>
      <c r="D25" s="230"/>
      <c r="E25" s="43" t="s">
        <v>33</v>
      </c>
      <c r="F25" s="43"/>
      <c r="G25" s="43"/>
      <c r="H25" s="43"/>
      <c r="I25" s="43"/>
      <c r="J25" s="43"/>
      <c r="K25" s="43"/>
      <c r="L25" s="43"/>
      <c r="M25" s="43"/>
    </row>
    <row r="26" spans="1:13" ht="24.95" customHeight="1" thickBot="1" x14ac:dyDescent="0.2">
      <c r="A26" s="231"/>
      <c r="B26" s="231"/>
      <c r="C26" s="232" t="s">
        <v>9</v>
      </c>
      <c r="D26" s="232"/>
      <c r="E26" s="21"/>
      <c r="F26" s="29"/>
      <c r="G26" s="21"/>
      <c r="H26" s="21"/>
      <c r="I26" s="233" t="s">
        <v>19</v>
      </c>
      <c r="J26" s="233"/>
      <c r="K26" s="233"/>
      <c r="L26" s="233"/>
      <c r="M26" s="233"/>
    </row>
    <row r="27" spans="1:13" ht="24.95" customHeight="1" x14ac:dyDescent="0.15">
      <c r="A27" s="35" t="s">
        <v>82</v>
      </c>
      <c r="B27" s="221" t="s">
        <v>17</v>
      </c>
      <c r="C27" s="222"/>
      <c r="D27" s="223"/>
      <c r="E27" s="221" t="s">
        <v>18</v>
      </c>
      <c r="F27" s="222"/>
      <c r="G27" s="234"/>
      <c r="H27" s="21"/>
      <c r="I27" s="44" t="s">
        <v>20</v>
      </c>
      <c r="J27" s="45" t="s">
        <v>21</v>
      </c>
      <c r="K27" s="45" t="s">
        <v>22</v>
      </c>
      <c r="L27" s="221" t="s">
        <v>23</v>
      </c>
      <c r="M27" s="234"/>
    </row>
    <row r="28" spans="1:13" ht="24.95" customHeight="1" x14ac:dyDescent="0.15">
      <c r="A28" s="235">
        <v>1</v>
      </c>
      <c r="B28" s="297"/>
      <c r="C28" s="298"/>
      <c r="D28" s="299"/>
      <c r="E28" s="297"/>
      <c r="F28" s="298"/>
      <c r="G28" s="300"/>
      <c r="H28" s="21"/>
      <c r="I28" s="46" t="s">
        <v>24</v>
      </c>
      <c r="J28" s="47">
        <v>500</v>
      </c>
      <c r="K28" s="137">
        <f>10-COUNTBLANK(B15:B24)</f>
        <v>0</v>
      </c>
      <c r="L28" s="309">
        <f t="shared" ref="L28" si="2">J28*K28</f>
        <v>0</v>
      </c>
      <c r="M28" s="310"/>
    </row>
    <row r="29" spans="1:13" ht="24.95" customHeight="1" x14ac:dyDescent="0.15">
      <c r="A29" s="236"/>
      <c r="B29" s="305"/>
      <c r="C29" s="306"/>
      <c r="D29" s="307"/>
      <c r="E29" s="305"/>
      <c r="F29" s="306"/>
      <c r="G29" s="308"/>
      <c r="H29" s="21"/>
      <c r="I29" s="46" t="s">
        <v>25</v>
      </c>
      <c r="J29" s="47">
        <v>500</v>
      </c>
      <c r="K29" s="137">
        <f>10-COUNTBLANK(I15:I24)</f>
        <v>0</v>
      </c>
      <c r="L29" s="309">
        <f>J29*K29</f>
        <v>0</v>
      </c>
      <c r="M29" s="310"/>
    </row>
    <row r="30" spans="1:13" ht="24.95" customHeight="1" x14ac:dyDescent="0.15">
      <c r="A30" s="235">
        <v>2</v>
      </c>
      <c r="B30" s="297"/>
      <c r="C30" s="298"/>
      <c r="D30" s="299"/>
      <c r="E30" s="297"/>
      <c r="F30" s="298"/>
      <c r="G30" s="300"/>
      <c r="H30" s="21"/>
      <c r="I30" s="46" t="s">
        <v>26</v>
      </c>
      <c r="J30" s="47">
        <v>1000</v>
      </c>
      <c r="K30" s="138">
        <f>(8-COUNTBLANK(B28:B35))/2</f>
        <v>0</v>
      </c>
      <c r="L30" s="309">
        <f>J30*K30</f>
        <v>0</v>
      </c>
      <c r="M30" s="310"/>
    </row>
    <row r="31" spans="1:13" ht="24.95" customHeight="1" x14ac:dyDescent="0.15">
      <c r="A31" s="236"/>
      <c r="B31" s="305"/>
      <c r="C31" s="306"/>
      <c r="D31" s="307"/>
      <c r="E31" s="305"/>
      <c r="F31" s="306"/>
      <c r="G31" s="308"/>
      <c r="H31" s="21"/>
      <c r="I31" s="50" t="s">
        <v>36</v>
      </c>
      <c r="J31" s="47">
        <v>200</v>
      </c>
      <c r="K31" s="137">
        <f>K28+K29</f>
        <v>0</v>
      </c>
      <c r="L31" s="311">
        <f>J31*K31</f>
        <v>0</v>
      </c>
      <c r="M31" s="312"/>
    </row>
    <row r="32" spans="1:13" ht="24.95" customHeight="1" thickBot="1" x14ac:dyDescent="0.2">
      <c r="A32" s="235">
        <v>3</v>
      </c>
      <c r="B32" s="297"/>
      <c r="C32" s="298"/>
      <c r="D32" s="299"/>
      <c r="E32" s="297"/>
      <c r="F32" s="298"/>
      <c r="G32" s="300"/>
      <c r="H32" s="21"/>
      <c r="I32" s="251" t="s">
        <v>45</v>
      </c>
      <c r="J32" s="252"/>
      <c r="K32" s="253"/>
      <c r="L32" s="254">
        <f>SUM(L28:L31)</f>
        <v>0</v>
      </c>
      <c r="M32" s="255"/>
    </row>
    <row r="33" spans="1:13" ht="24.95" customHeight="1" x14ac:dyDescent="0.2">
      <c r="A33" s="236"/>
      <c r="B33" s="305"/>
      <c r="C33" s="306"/>
      <c r="D33" s="307"/>
      <c r="E33" s="305"/>
      <c r="F33" s="306"/>
      <c r="G33" s="308"/>
      <c r="H33" s="21"/>
      <c r="I33" s="256" t="s">
        <v>42</v>
      </c>
      <c r="J33" s="256"/>
      <c r="K33" s="256"/>
      <c r="L33" s="256"/>
      <c r="M33" s="256"/>
    </row>
    <row r="34" spans="1:13" ht="24.95" customHeight="1" x14ac:dyDescent="0.15">
      <c r="A34" s="235">
        <v>4</v>
      </c>
      <c r="B34" s="297"/>
      <c r="C34" s="298"/>
      <c r="D34" s="299"/>
      <c r="E34" s="297"/>
      <c r="F34" s="298"/>
      <c r="G34" s="300"/>
      <c r="H34" s="21"/>
      <c r="I34" s="260" t="s">
        <v>43</v>
      </c>
      <c r="J34" s="260"/>
      <c r="K34" s="260"/>
      <c r="L34" s="260"/>
      <c r="M34" s="260"/>
    </row>
    <row r="35" spans="1:13" ht="24.95" customHeight="1" thickBot="1" x14ac:dyDescent="0.2">
      <c r="A35" s="259"/>
      <c r="B35" s="301"/>
      <c r="C35" s="302"/>
      <c r="D35" s="303"/>
      <c r="E35" s="301"/>
      <c r="F35" s="302"/>
      <c r="G35" s="304"/>
      <c r="H35" s="21"/>
      <c r="I35" s="30"/>
      <c r="J35" s="265" t="s">
        <v>93</v>
      </c>
      <c r="K35" s="265"/>
      <c r="L35" s="265"/>
      <c r="M35" s="265"/>
    </row>
    <row r="36" spans="1:13" ht="23.25" customHeight="1" x14ac:dyDescent="0.15">
      <c r="A36" s="21"/>
      <c r="B36" s="21"/>
      <c r="C36" s="21"/>
      <c r="D36" s="21"/>
      <c r="E36" s="21"/>
      <c r="F36" s="21"/>
      <c r="G36" s="21"/>
      <c r="H36" s="21"/>
      <c r="I36" s="31"/>
      <c r="J36" s="257" t="s">
        <v>41</v>
      </c>
      <c r="K36" s="257"/>
      <c r="L36" s="257"/>
      <c r="M36" s="257"/>
    </row>
    <row r="37" spans="1:13" x14ac:dyDescent="0.15">
      <c r="A37" s="21"/>
      <c r="B37" s="21"/>
      <c r="C37" s="21"/>
      <c r="D37" s="21"/>
      <c r="E37" s="21"/>
      <c r="F37" s="21"/>
      <c r="G37" s="21"/>
      <c r="H37" s="21"/>
      <c r="I37" s="258" t="s">
        <v>44</v>
      </c>
      <c r="J37" s="258"/>
      <c r="K37" s="258"/>
      <c r="L37" s="258"/>
      <c r="M37" s="258"/>
    </row>
  </sheetData>
  <sheetProtection algorithmName="SHA-512" hashValue="WAlWYpxhnQbkOtmmRkNxOjEL5iTpGOrGZrQWjalDYlbEKgjDQ8cVPIocaYK4gc8+hb1SdCEGsMxo86x7WKO+2g==" saltValue="ITKGeU6+zWdjYI2DSNwB7w==" spinCount="100000" sheet="1" selectLockedCells="1"/>
  <mergeCells count="77">
    <mergeCell ref="A1:A2"/>
    <mergeCell ref="B1:L2"/>
    <mergeCell ref="M1:M2"/>
    <mergeCell ref="N1:N2"/>
    <mergeCell ref="A4:B4"/>
    <mergeCell ref="D4:K4"/>
    <mergeCell ref="L4:M5"/>
    <mergeCell ref="L6:M6"/>
    <mergeCell ref="B9:C9"/>
    <mergeCell ref="D9:H9"/>
    <mergeCell ref="I9:J9"/>
    <mergeCell ref="B11:C11"/>
    <mergeCell ref="D11:H11"/>
    <mergeCell ref="I11:J11"/>
    <mergeCell ref="K11:M11"/>
    <mergeCell ref="A13:B13"/>
    <mergeCell ref="H13:I13"/>
    <mergeCell ref="B14:D14"/>
    <mergeCell ref="I14:K14"/>
    <mergeCell ref="B15:D15"/>
    <mergeCell ref="I15:K15"/>
    <mergeCell ref="B16:D16"/>
    <mergeCell ref="I16:K16"/>
    <mergeCell ref="B17:D17"/>
    <mergeCell ref="I17:K17"/>
    <mergeCell ref="B18:D18"/>
    <mergeCell ref="I18:K18"/>
    <mergeCell ref="B19:D19"/>
    <mergeCell ref="I19:K19"/>
    <mergeCell ref="B20:D20"/>
    <mergeCell ref="I20:K20"/>
    <mergeCell ref="B21:D21"/>
    <mergeCell ref="I21:K21"/>
    <mergeCell ref="B22:D22"/>
    <mergeCell ref="I22:K22"/>
    <mergeCell ref="B23:D23"/>
    <mergeCell ref="I23:K23"/>
    <mergeCell ref="B24:D24"/>
    <mergeCell ref="I24:K24"/>
    <mergeCell ref="C25:D25"/>
    <mergeCell ref="A26:B26"/>
    <mergeCell ref="C26:D26"/>
    <mergeCell ref="I26:M26"/>
    <mergeCell ref="B27:D27"/>
    <mergeCell ref="E27:G27"/>
    <mergeCell ref="L27:M27"/>
    <mergeCell ref="A28:A29"/>
    <mergeCell ref="B28:D28"/>
    <mergeCell ref="E28:G28"/>
    <mergeCell ref="L28:M28"/>
    <mergeCell ref="B29:D29"/>
    <mergeCell ref="E29:G29"/>
    <mergeCell ref="L29:M29"/>
    <mergeCell ref="A30:A31"/>
    <mergeCell ref="B30:D30"/>
    <mergeCell ref="E30:G30"/>
    <mergeCell ref="L30:M30"/>
    <mergeCell ref="B31:D31"/>
    <mergeCell ref="E31:G31"/>
    <mergeCell ref="L31:M31"/>
    <mergeCell ref="A32:A33"/>
    <mergeCell ref="B32:D32"/>
    <mergeCell ref="E32:G32"/>
    <mergeCell ref="I32:K32"/>
    <mergeCell ref="L32:M32"/>
    <mergeCell ref="B33:D33"/>
    <mergeCell ref="E33:G33"/>
    <mergeCell ref="I33:M33"/>
    <mergeCell ref="J36:M36"/>
    <mergeCell ref="I37:M37"/>
    <mergeCell ref="A34:A35"/>
    <mergeCell ref="B34:D34"/>
    <mergeCell ref="E34:G34"/>
    <mergeCell ref="I34:M34"/>
    <mergeCell ref="B35:D35"/>
    <mergeCell ref="E35:G35"/>
    <mergeCell ref="J35:M35"/>
  </mergeCells>
  <phoneticPr fontId="1"/>
  <dataValidations count="1">
    <dataValidation type="list" allowBlank="1" showInputMessage="1" showErrorMessage="1" sqref="K9" xr:uid="{4793867E-E252-4C66-873B-1D5EB967CF01}">
      <formula1>"男,女"</formula1>
    </dataValidation>
  </dataValidations>
  <pageMargins left="0.25" right="0.25" top="0.75" bottom="0.75" header="0.3" footer="0.3"/>
  <pageSetup paperSize="9" scale="98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使い方</vt:lpstr>
      <vt:lpstr>基本データ</vt:lpstr>
      <vt:lpstr>7.26選手権予選</vt:lpstr>
      <vt:lpstr>8.2全日予選</vt:lpstr>
      <vt:lpstr>2.14小中学年別予選</vt:lpstr>
      <vt:lpstr>直接入力用</vt:lpstr>
      <vt:lpstr>'2.14小中学年別予選'!Print_Area</vt:lpstr>
      <vt:lpstr>'7.26選手権予選'!Print_Area</vt:lpstr>
      <vt:lpstr>'8.2全日予選'!Print_Area</vt:lpstr>
      <vt:lpstr>基本データ!Print_Area</vt:lpstr>
      <vt:lpstr>使い方!Print_Area</vt:lpstr>
      <vt:lpstr>直接入力用!Print_Area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利根　建樹</cp:lastModifiedBy>
  <cp:lastPrinted>2024-02-09T03:28:24Z</cp:lastPrinted>
  <dcterms:created xsi:type="dcterms:W3CDTF">2023-07-19T04:36:19Z</dcterms:created>
  <dcterms:modified xsi:type="dcterms:W3CDTF">2025-06-19T01:14:22Z</dcterms:modified>
</cp:coreProperties>
</file>